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os financieros  (3)" sheetId="1" r:id="rId4"/>
    <sheet state="visible" name="datos financieros  (2)" sheetId="2" r:id="rId5"/>
    <sheet state="visible" name="datos financieros " sheetId="3" r:id="rId6"/>
    <sheet state="visible" name="Hoja1" sheetId="4" r:id="rId7"/>
  </sheets>
  <definedNames/>
  <calcPr/>
  <extLst>
    <ext uri="GoogleSheetsCustomDataVersion2">
      <go:sheetsCustomData xmlns:go="http://customooxmlschemas.google.com/" r:id="rId8" roundtripDataChecksum="NrabEwLM/+RdXqNvPgLQBalla8ccqgEFveQxb1L9bIw="/>
    </ext>
  </extLst>
</workbook>
</file>

<file path=xl/sharedStrings.xml><?xml version="1.0" encoding="utf-8"?>
<sst xmlns="http://schemas.openxmlformats.org/spreadsheetml/2006/main" count="308" uniqueCount="145">
  <si>
    <t>SERVICIO NACIONAL DE APRENDIZAJE SENA</t>
  </si>
  <si>
    <t>REGIONAL ANTIOQUIA</t>
  </si>
  <si>
    <t xml:space="preserve">CENTRO DE FORMACION DE DISEÑO CONFECCION YMODA </t>
  </si>
  <si>
    <t xml:space="preserve">1. DE LOS COSTOS DE PRODUCCION </t>
  </si>
  <si>
    <t>T =  1 mes</t>
  </si>
  <si>
    <t>por cada kilo 10 frascos de 200ml</t>
  </si>
  <si>
    <t xml:space="preserve">n =  500 unidades </t>
  </si>
  <si>
    <t xml:space="preserve">PRESUPUESTO DE VENTAS </t>
  </si>
  <si>
    <t>naranja</t>
  </si>
  <si>
    <t>fresa</t>
  </si>
  <si>
    <t>guayaba</t>
  </si>
  <si>
    <t xml:space="preserve">envases </t>
  </si>
  <si>
    <t>etiqueta</t>
  </si>
  <si>
    <t>GASTOS</t>
  </si>
  <si>
    <t xml:space="preserve">COSTOS </t>
  </si>
  <si>
    <t>900  x  10</t>
  </si>
  <si>
    <t>500 x 10</t>
  </si>
  <si>
    <t>FIJOS</t>
  </si>
  <si>
    <t>VARIABLES</t>
  </si>
  <si>
    <t xml:space="preserve">GASTOS DE PRODUCCION O FABRICACION </t>
  </si>
  <si>
    <t xml:space="preserve">100000 preparar </t>
  </si>
  <si>
    <t>unidad</t>
  </si>
  <si>
    <t xml:space="preserve">GASTOS DE ADMINISTRACION </t>
  </si>
  <si>
    <t>83000 + 30000</t>
  </si>
  <si>
    <t>GASTOS DE VENTA</t>
  </si>
  <si>
    <t xml:space="preserve">GASTOS FINANCIEROS </t>
  </si>
  <si>
    <t>valor de 30 mermeladas materia prima</t>
  </si>
  <si>
    <t xml:space="preserve">valor de una merm materia prima </t>
  </si>
  <si>
    <t xml:space="preserve">TOTAL </t>
  </si>
  <si>
    <t xml:space="preserve">CT= CF + CV </t>
  </si>
  <si>
    <t xml:space="preserve">COSTO UNITARIO  = CT / n = </t>
  </si>
  <si>
    <t>COSTO UNI</t>
  </si>
  <si>
    <t xml:space="preserve">PV= CT + MU </t>
  </si>
  <si>
    <t>PRECIO UNITARIO = PV/500</t>
  </si>
  <si>
    <t xml:space="preserve">PRECIO UNIDAD </t>
  </si>
  <si>
    <t>40/100</t>
  </si>
  <si>
    <t>PV = CT + MU</t>
  </si>
  <si>
    <t>PV = 1000 + (1000 X 50%)</t>
  </si>
  <si>
    <t>PV =</t>
  </si>
  <si>
    <t>CT/1-MU</t>
  </si>
  <si>
    <t>2608200/(1-0.4)</t>
  </si>
  <si>
    <t>PV = 1000 + (1000X 0,5)</t>
  </si>
  <si>
    <t xml:space="preserve">PRECIO UNIDAD MCORMERCIALIZACION </t>
  </si>
  <si>
    <t>2/100</t>
  </si>
  <si>
    <t>PV = 10000+ (500)</t>
  </si>
  <si>
    <t>n=  500</t>
  </si>
  <si>
    <t>PV =1500</t>
  </si>
  <si>
    <t>CF=</t>
  </si>
  <si>
    <t>CV=</t>
  </si>
  <si>
    <t>Muunitario =</t>
  </si>
  <si>
    <t xml:space="preserve">2. DE LA NOMINA </t>
  </si>
  <si>
    <t xml:space="preserve">VALOR TOTAL SALARIO MINIMO </t>
  </si>
  <si>
    <t xml:space="preserve">COMPONENTES </t>
  </si>
  <si>
    <t>PRESTACIONES SOCIALES A CARGO DEL EMPLEADOR_%</t>
  </si>
  <si>
    <t>Salario mínimo mensual   </t>
  </si>
  <si>
    <t>Auxilio de Transporte   </t>
  </si>
  <si>
    <t>Pensión   </t>
  </si>
  <si>
    <t>Prima de servicios (Provisión mensual)   </t>
  </si>
  <si>
    <t>ARL (Nivel I)   </t>
  </si>
  <si>
    <t>Cesantías (Provisión mensual)   </t>
  </si>
  <si>
    <t>Intereses cesantías (Provisión mensual)   </t>
  </si>
  <si>
    <t>Caja de compensación   </t>
  </si>
  <si>
    <t>Vacaciones   </t>
  </si>
  <si>
    <t>Salud (EPS)   </t>
  </si>
  <si>
    <t xml:space="preserve">Valor total salario minimo </t>
  </si>
  <si>
    <t xml:space="preserve">3. DE LOS ACTIVOS FIJOS PARA LA PUESTA EN MARCHA </t>
  </si>
  <si>
    <t xml:space="preserve">ACTIVOS FIJOS </t>
  </si>
  <si>
    <t xml:space="preserve">DETALLE </t>
  </si>
  <si>
    <t xml:space="preserve">DESCRIPCION </t>
  </si>
  <si>
    <t xml:space="preserve">VALOR </t>
  </si>
  <si>
    <t xml:space="preserve">MAQUINARIA </t>
  </si>
  <si>
    <t xml:space="preserve">MAQUINA FILETADORA </t>
  </si>
  <si>
    <t xml:space="preserve">EQUIPOS DE OFICINA </t>
  </si>
  <si>
    <t>LOCAL O EDIFICIO</t>
  </si>
  <si>
    <t>TERRENO</t>
  </si>
  <si>
    <t>TRASNPORTE</t>
  </si>
  <si>
    <t>MOBILIARIO</t>
  </si>
  <si>
    <t xml:space="preserve">4. DEL CAPITAL </t>
  </si>
  <si>
    <t xml:space="preserve">CAPITAL INICIAL </t>
  </si>
  <si>
    <t xml:space="preserve">PAGO MENSUAL </t>
  </si>
  <si>
    <t>CAPITAL PROPIO</t>
  </si>
  <si>
    <t xml:space="preserve">PRESTAMO </t>
  </si>
  <si>
    <t>TASA DE INTERES</t>
  </si>
  <si>
    <t xml:space="preserve">PLAZO PACTADO </t>
  </si>
  <si>
    <t xml:space="preserve">5. DEL FLUJO DE CAJA </t>
  </si>
  <si>
    <t xml:space="preserve">FLUJO DE CAJA </t>
  </si>
  <si>
    <t xml:space="preserve">SALDO INICIAL DE CAJA </t>
  </si>
  <si>
    <t xml:space="preserve">COMPONENTES O MESES </t>
  </si>
  <si>
    <t xml:space="preserve">ENTRADAS </t>
  </si>
  <si>
    <t xml:space="preserve">SALIDAS </t>
  </si>
  <si>
    <t xml:space="preserve">FLUJO NETO </t>
  </si>
  <si>
    <t>TELAS E INSUMOS</t>
  </si>
  <si>
    <t xml:space="preserve">OPERARIO </t>
  </si>
  <si>
    <t xml:space="preserve">PERSONAL VENTAS </t>
  </si>
  <si>
    <t xml:space="preserve">VENTA DE LA PCC </t>
  </si>
  <si>
    <t xml:space="preserve">SALDO FINAL DE CAJA </t>
  </si>
  <si>
    <t xml:space="preserve">BALANCE INICIAL </t>
  </si>
  <si>
    <t xml:space="preserve">ACTIVOS </t>
  </si>
  <si>
    <t xml:space="preserve">PASIVOS </t>
  </si>
  <si>
    <t>PATRIMONIO</t>
  </si>
  <si>
    <t>envase =300</t>
  </si>
  <si>
    <t>cada una =200</t>
  </si>
  <si>
    <t xml:space="preserve">t=1 mes </t>
  </si>
  <si>
    <t xml:space="preserve">n=500 mermeladas </t>
  </si>
  <si>
    <t>azucar</t>
  </si>
  <si>
    <t>envase</t>
  </si>
  <si>
    <t xml:space="preserve">etiqueta </t>
  </si>
  <si>
    <t>mora</t>
  </si>
  <si>
    <t>1k</t>
  </si>
  <si>
    <t xml:space="preserve">INSUMOS </t>
  </si>
  <si>
    <t>CT = CF + CV</t>
  </si>
  <si>
    <t>COSTO UNITARIO S</t>
  </si>
  <si>
    <t>PV =CT+MU</t>
  </si>
  <si>
    <r>
      <rPr>
        <rFont val="Calibri"/>
        <color theme="1"/>
        <sz val="14.0"/>
      </rPr>
      <t>1835000 + (1835000*</t>
    </r>
    <r>
      <rPr>
        <rFont val="Calibri"/>
        <color rgb="FFFF0000"/>
        <sz val="14.0"/>
      </rPr>
      <t>0.4</t>
    </r>
    <r>
      <rPr>
        <rFont val="Calibri"/>
        <color theme="1"/>
        <sz val="14.0"/>
      </rPr>
      <t>)</t>
    </r>
    <r>
      <rPr>
        <rFont val="Calibri"/>
        <color theme="1"/>
        <sz val="14.0"/>
      </rPr>
      <t>=</t>
    </r>
  </si>
  <si>
    <t xml:space="preserve">MARGEN DE GANANCIA DEL PRODUCTOR </t>
  </si>
  <si>
    <t>CT=</t>
  </si>
  <si>
    <t xml:space="preserve">MARGEN DE GANACIA DEL COMERCIALIZADOR </t>
  </si>
  <si>
    <t>(1 - 0,4)</t>
  </si>
  <si>
    <t>5/100</t>
  </si>
  <si>
    <t xml:space="preserve">T = 1 MES </t>
  </si>
  <si>
    <t xml:space="preserve">1 kilo = 3 vasos </t>
  </si>
  <si>
    <t>n =500</t>
  </si>
  <si>
    <t xml:space="preserve">fruta </t>
  </si>
  <si>
    <t xml:space="preserve">fresa </t>
  </si>
  <si>
    <t xml:space="preserve">naranja </t>
  </si>
  <si>
    <t xml:space="preserve">500 mermeladas </t>
  </si>
  <si>
    <t xml:space="preserve">dinero </t>
  </si>
  <si>
    <t>gramos</t>
  </si>
  <si>
    <t>3,2</t>
  </si>
  <si>
    <r>
      <rPr>
        <rFont val="Calibri"/>
        <color theme="1"/>
      </rPr>
      <t xml:space="preserve">2916617 +  </t>
    </r>
    <r>
      <rPr>
        <rFont val="Calibri"/>
        <color rgb="FFFF0000"/>
        <sz val="11.0"/>
      </rPr>
      <t xml:space="preserve">(40% * 2916617) </t>
    </r>
    <r>
      <rPr>
        <rFont val="Calibri"/>
        <color theme="1"/>
        <sz val="11.0"/>
      </rPr>
      <t xml:space="preserve">  = 2916617 + 1166646=  4083263</t>
    </r>
  </si>
  <si>
    <t>2%  = 2/100 =      0,02</t>
  </si>
  <si>
    <t>50%  =  50/100  =  0,50</t>
  </si>
  <si>
    <t>2916617/(1-0.4)</t>
  </si>
  <si>
    <t>PV=</t>
  </si>
  <si>
    <t>40%  = 40/100   =   0,40</t>
  </si>
  <si>
    <t>1-MU  = 1-0,4</t>
  </si>
  <si>
    <t>1-0,4 =</t>
  </si>
  <si>
    <t xml:space="preserve"> 0,6</t>
  </si>
  <si>
    <t>INSUMOS</t>
  </si>
  <si>
    <t>TRABAJADOR</t>
  </si>
  <si>
    <t>DOMICILIARIO</t>
  </si>
  <si>
    <t xml:space="preserve">ADMINISTRACION </t>
  </si>
  <si>
    <t xml:space="preserve">VENTAS </t>
  </si>
  <si>
    <t>0,40</t>
  </si>
  <si>
    <t>0,8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</si>
</sst>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&quot;$&quot;#,##0.00"/>
    <numFmt numFmtId="166" formatCode="&quot;$&quot;#,##0"/>
    <numFmt numFmtId="167" formatCode="&quot;$&quot;#,##0.0"/>
  </numFmts>
  <fonts count="18">
    <font>
      <sz val="11.0"/>
      <color theme="1"/>
      <name val="Calibri"/>
      <scheme val="minor"/>
    </font>
    <font>
      <sz val="11.0"/>
      <color theme="1"/>
      <name val="Calibri"/>
    </font>
    <font>
      <color theme="1"/>
      <name val="Calibri"/>
      <scheme val="minor"/>
    </font>
    <font>
      <b/>
      <i/>
      <sz val="14.0"/>
      <color theme="1"/>
      <name val="Calibri"/>
    </font>
    <font/>
    <font>
      <b/>
      <sz val="11.0"/>
      <color theme="1"/>
      <name val="Calibri"/>
    </font>
    <font>
      <sz val="11.0"/>
      <color rgb="FF1B1B1B"/>
      <name val="Arial"/>
    </font>
    <font>
      <b/>
      <sz val="12.0"/>
      <color theme="1"/>
      <name val="Calibri"/>
    </font>
    <font>
      <b/>
      <sz val="11.0"/>
      <color rgb="FF1B1B1B"/>
      <name val="Arial"/>
    </font>
    <font>
      <b/>
      <sz val="14.0"/>
      <color theme="1"/>
      <name val="Calibri"/>
    </font>
    <font>
      <b/>
      <sz val="12.0"/>
      <color theme="0"/>
      <name val="Bahnschrift"/>
    </font>
    <font>
      <sz val="14.0"/>
      <color theme="1"/>
      <name val="Calibri"/>
    </font>
    <font>
      <sz val="14.0"/>
      <color rgb="FFFF0000"/>
      <name val="Calibri"/>
    </font>
    <font>
      <sz val="20.0"/>
      <color theme="1"/>
      <name val="Calibri"/>
    </font>
    <font>
      <sz val="20.0"/>
      <color rgb="FFFF0000"/>
      <name val="Calibri"/>
    </font>
    <font>
      <sz val="14.0"/>
      <color rgb="FF1B1B1B"/>
      <name val="Arial"/>
    </font>
    <font>
      <b/>
      <sz val="14.0"/>
      <color rgb="FF1B1B1B"/>
      <name val="Arial"/>
    </font>
    <font>
      <b/>
      <sz val="14.0"/>
      <color theme="0"/>
      <name val="Bahnschrift"/>
    </font>
  </fonts>
  <fills count="1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</fills>
  <borders count="3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top/>
      <bottom style="thin">
        <color rgb="FF000000"/>
      </bottom>
    </border>
    <border>
      <left/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15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0" fillId="0" fontId="2" numFmtId="0" xfId="0" applyAlignment="1" applyFont="1">
      <alignment horizontal="left"/>
    </xf>
    <xf borderId="4" fillId="0" fontId="1" numFmtId="0" xfId="0" applyBorder="1" applyFont="1"/>
    <xf borderId="0" fillId="0" fontId="3" numFmtId="0" xfId="0" applyAlignment="1" applyFont="1">
      <alignment horizontal="left"/>
    </xf>
    <xf borderId="5" fillId="0" fontId="4" numFmtId="0" xfId="0" applyBorder="1" applyFont="1"/>
    <xf borderId="0" fillId="0" fontId="5" numFmtId="0" xfId="0" applyAlignment="1" applyFont="1">
      <alignment horizontal="center" shrinkToFit="0" wrapText="1"/>
    </xf>
    <xf borderId="0" fillId="0" fontId="2" numFmtId="0" xfId="0" applyAlignment="1" applyFont="1">
      <alignment readingOrder="0"/>
    </xf>
    <xf borderId="5" fillId="0" fontId="1" numFmtId="0" xfId="0" applyBorder="1" applyFont="1"/>
    <xf borderId="6" fillId="2" fontId="1" numFmtId="0" xfId="0" applyBorder="1" applyFill="1" applyFont="1"/>
    <xf borderId="7" fillId="3" fontId="5" numFmtId="0" xfId="0" applyAlignment="1" applyBorder="1" applyFill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0" fillId="0" fontId="2" numFmtId="0" xfId="0" applyAlignment="1" applyFont="1">
      <alignment horizontal="left" readingOrder="0"/>
    </xf>
    <xf borderId="0" fillId="0" fontId="2" numFmtId="0" xfId="0" applyFont="1"/>
    <xf borderId="7" fillId="0" fontId="5" numFmtId="0" xfId="0" applyAlignment="1" applyBorder="1" applyFont="1">
      <alignment horizontal="center"/>
    </xf>
    <xf borderId="10" fillId="0" fontId="4" numFmtId="0" xfId="0" applyBorder="1" applyFont="1"/>
    <xf borderId="7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left"/>
    </xf>
    <xf borderId="7" fillId="0" fontId="1" numFmtId="0" xfId="0" applyAlignment="1" applyBorder="1" applyFont="1">
      <alignment horizontal="center" readingOrder="0"/>
    </xf>
    <xf borderId="4" fillId="4" fontId="1" numFmtId="0" xfId="0" applyBorder="1" applyFill="1" applyFont="1"/>
    <xf borderId="7" fillId="4" fontId="1" numFmtId="0" xfId="0" applyAlignment="1" applyBorder="1" applyFont="1">
      <alignment horizontal="left"/>
    </xf>
    <xf borderId="7" fillId="4" fontId="1" numFmtId="0" xfId="0" applyAlignment="1" applyBorder="1" applyFont="1">
      <alignment horizontal="center"/>
    </xf>
    <xf borderId="7" fillId="4" fontId="5" numFmtId="0" xfId="0" applyAlignment="1" applyBorder="1" applyFont="1">
      <alignment horizontal="center" readingOrder="0"/>
    </xf>
    <xf borderId="7" fillId="4" fontId="5" numFmtId="0" xfId="0" applyAlignment="1" applyBorder="1" applyFont="1">
      <alignment horizontal="center"/>
    </xf>
    <xf borderId="0" fillId="4" fontId="2" numFmtId="0" xfId="0" applyFont="1"/>
    <xf borderId="5" fillId="4" fontId="1" numFmtId="0" xfId="0" applyBorder="1" applyFont="1"/>
    <xf borderId="0" fillId="5" fontId="2" numFmtId="0" xfId="0" applyFill="1" applyFont="1"/>
    <xf borderId="0" fillId="4" fontId="1" numFmtId="0" xfId="0" applyAlignment="1" applyFont="1">
      <alignment horizontal="right"/>
    </xf>
    <xf borderId="6" fillId="6" fontId="1" numFmtId="0" xfId="0" applyBorder="1" applyFill="1" applyFont="1"/>
    <xf borderId="11" fillId="4" fontId="1" numFmtId="0" xfId="0" applyBorder="1" applyFont="1"/>
    <xf borderId="6" fillId="5" fontId="1" numFmtId="0" xfId="0" applyBorder="1" applyFont="1"/>
    <xf borderId="0" fillId="0" fontId="2" numFmtId="9" xfId="0" applyAlignment="1" applyFont="1" applyNumberFormat="1">
      <alignment horizontal="left" readingOrder="0"/>
    </xf>
    <xf borderId="0" fillId="4" fontId="1" numFmtId="0" xfId="0" applyAlignment="1" applyFont="1">
      <alignment horizontal="right" readingOrder="0"/>
    </xf>
    <xf borderId="6" fillId="5" fontId="1" numFmtId="0" xfId="0" applyAlignment="1" applyBorder="1" applyFont="1">
      <alignment readingOrder="0"/>
    </xf>
    <xf borderId="6" fillId="7" fontId="1" numFmtId="0" xfId="0" applyBorder="1" applyFill="1" applyFont="1"/>
    <xf borderId="0" fillId="0" fontId="1" numFmtId="0" xfId="0" applyAlignment="1" applyFont="1">
      <alignment shrinkToFit="0" wrapText="1"/>
    </xf>
    <xf borderId="5" fillId="0" fontId="1" numFmtId="0" xfId="0" applyAlignment="1" applyBorder="1" applyFont="1">
      <alignment shrinkToFit="0" wrapText="1"/>
    </xf>
    <xf borderId="12" fillId="3" fontId="5" numFmtId="0" xfId="0" applyAlignment="1" applyBorder="1" applyFont="1">
      <alignment horizontal="center"/>
    </xf>
    <xf borderId="13" fillId="0" fontId="4" numFmtId="0" xfId="0" applyBorder="1" applyFont="1"/>
    <xf borderId="14" fillId="0" fontId="4" numFmtId="0" xfId="0" applyBorder="1" applyFont="1"/>
    <xf borderId="15" fillId="8" fontId="5" numFmtId="0" xfId="0" applyAlignment="1" applyBorder="1" applyFill="1" applyFont="1">
      <alignment horizontal="center"/>
    </xf>
    <xf borderId="12" fillId="8" fontId="5" numFmtId="0" xfId="0" applyAlignment="1" applyBorder="1" applyFont="1">
      <alignment horizontal="center" shrinkToFit="0" wrapText="1"/>
    </xf>
    <xf borderId="16" fillId="9" fontId="6" numFmtId="0" xfId="0" applyAlignment="1" applyBorder="1" applyFill="1" applyFont="1">
      <alignment horizontal="left" shrinkToFit="0" vertical="top" wrapText="1"/>
    </xf>
    <xf borderId="17" fillId="0" fontId="1" numFmtId="3" xfId="0" applyAlignment="1" applyBorder="1" applyFont="1" applyNumberFormat="1">
      <alignment horizontal="center"/>
    </xf>
    <xf borderId="18" fillId="0" fontId="4" numFmtId="0" xfId="0" applyBorder="1" applyFont="1"/>
    <xf borderId="19" fillId="9" fontId="6" numFmtId="0" xfId="0" applyAlignment="1" applyBorder="1" applyFont="1">
      <alignment horizontal="left" shrinkToFit="0" vertical="top" wrapText="1"/>
    </xf>
    <xf borderId="20" fillId="0" fontId="1" numFmtId="2" xfId="0" applyAlignment="1" applyBorder="1" applyFont="1" applyNumberFormat="1">
      <alignment horizontal="center"/>
    </xf>
    <xf borderId="21" fillId="0" fontId="1" numFmtId="0" xfId="0" applyBorder="1" applyFont="1"/>
    <xf borderId="20" fillId="0" fontId="1" numFmtId="1" xfId="0" applyAlignment="1" applyBorder="1" applyFont="1" applyNumberFormat="1">
      <alignment horizontal="center"/>
    </xf>
    <xf borderId="20" fillId="0" fontId="1" numFmtId="164" xfId="0" applyAlignment="1" applyBorder="1" applyFont="1" applyNumberFormat="1">
      <alignment horizontal="center"/>
    </xf>
    <xf borderId="22" fillId="9" fontId="6" numFmtId="0" xfId="0" applyAlignment="1" applyBorder="1" applyFont="1">
      <alignment horizontal="left" shrinkToFit="0" vertical="top" wrapText="1"/>
    </xf>
    <xf borderId="23" fillId="0" fontId="1" numFmtId="3" xfId="0" applyAlignment="1" applyBorder="1" applyFont="1" applyNumberFormat="1">
      <alignment horizontal="center"/>
    </xf>
    <xf borderId="24" fillId="0" fontId="4" numFmtId="0" xfId="0" applyBorder="1" applyFont="1"/>
    <xf borderId="0" fillId="0" fontId="1" numFmtId="3" xfId="0" applyFont="1" applyNumberFormat="1"/>
    <xf borderId="7" fillId="0" fontId="5" numFmtId="0" xfId="0" applyAlignment="1" applyBorder="1" applyFont="1">
      <alignment horizontal="left"/>
    </xf>
    <xf borderId="0" fillId="0" fontId="1" numFmtId="0" xfId="0" applyAlignment="1" applyFont="1">
      <alignment horizontal="center" shrinkToFit="0" wrapText="1"/>
    </xf>
    <xf borderId="25" fillId="8" fontId="7" numFmtId="0" xfId="0" applyAlignment="1" applyBorder="1" applyFont="1">
      <alignment horizontal="center"/>
    </xf>
    <xf borderId="26" fillId="0" fontId="4" numFmtId="0" xfId="0" applyBorder="1" applyFont="1"/>
    <xf borderId="19" fillId="8" fontId="8" numFmtId="0" xfId="0" applyAlignment="1" applyBorder="1" applyFont="1">
      <alignment horizontal="left" shrinkToFit="0" vertical="top" wrapText="1"/>
    </xf>
    <xf borderId="7" fillId="10" fontId="1" numFmtId="0" xfId="0" applyAlignment="1" applyBorder="1" applyFill="1" applyFont="1">
      <alignment horizontal="center"/>
    </xf>
    <xf borderId="19" fillId="8" fontId="7" numFmtId="0" xfId="0" applyAlignment="1" applyBorder="1" applyFont="1">
      <alignment horizontal="center"/>
    </xf>
    <xf borderId="20" fillId="8" fontId="7" numFmtId="0" xfId="0" applyAlignment="1" applyBorder="1" applyFont="1">
      <alignment shrinkToFit="0" wrapText="1"/>
    </xf>
    <xf borderId="21" fillId="8" fontId="7" numFmtId="0" xfId="0" applyAlignment="1" applyBorder="1" applyFont="1">
      <alignment shrinkToFit="0" wrapText="1"/>
    </xf>
    <xf borderId="20" fillId="0" fontId="1" numFmtId="0" xfId="0" applyBorder="1" applyFont="1"/>
    <xf borderId="21" fillId="0" fontId="1" numFmtId="1" xfId="0" applyBorder="1" applyFont="1" applyNumberFormat="1"/>
    <xf borderId="22" fillId="9" fontId="6" numFmtId="0" xfId="0" applyAlignment="1" applyBorder="1" applyFont="1">
      <alignment shrinkToFit="0" vertical="top" wrapText="1"/>
    </xf>
    <xf borderId="27" fillId="9" fontId="6" numFmtId="0" xfId="0" applyAlignment="1" applyBorder="1" applyFont="1">
      <alignment shrinkToFit="0" vertical="top" wrapText="1"/>
    </xf>
    <xf borderId="27" fillId="3" fontId="8" numFmtId="0" xfId="0" applyAlignment="1" applyBorder="1" applyFont="1">
      <alignment shrinkToFit="0" vertical="top" wrapText="1"/>
    </xf>
    <xf borderId="28" fillId="10" fontId="1" numFmtId="1" xfId="0" applyBorder="1" applyFont="1" applyNumberFormat="1"/>
    <xf borderId="5" fillId="0" fontId="9" numFmtId="0" xfId="0" applyBorder="1" applyFont="1"/>
    <xf borderId="0" fillId="0" fontId="9" numFmtId="0" xfId="0" applyFont="1"/>
    <xf borderId="0" fillId="0" fontId="10" numFmtId="0" xfId="0" applyFont="1"/>
    <xf borderId="0" fillId="0" fontId="5" numFmtId="0" xfId="0" applyFont="1"/>
    <xf borderId="29" fillId="0" fontId="1" numFmtId="0" xfId="0" applyBorder="1" applyFont="1"/>
    <xf borderId="30" fillId="0" fontId="1" numFmtId="0" xfId="0" applyBorder="1" applyFont="1"/>
    <xf borderId="31" fillId="0" fontId="1" numFmtId="0" xfId="0" applyBorder="1" applyFont="1"/>
    <xf borderId="0" fillId="0" fontId="11" numFmtId="0" xfId="0" applyFont="1"/>
    <xf borderId="1" fillId="0" fontId="11" numFmtId="0" xfId="0" applyBorder="1" applyFont="1"/>
    <xf borderId="2" fillId="0" fontId="11" numFmtId="0" xfId="0" applyBorder="1" applyFont="1"/>
    <xf borderId="3" fillId="0" fontId="11" numFmtId="0" xfId="0" applyBorder="1" applyFont="1"/>
    <xf borderId="4" fillId="0" fontId="11" numFmtId="0" xfId="0" applyBorder="1" applyFont="1"/>
    <xf borderId="0" fillId="0" fontId="9" numFmtId="0" xfId="0" applyAlignment="1" applyFont="1">
      <alignment horizontal="center" shrinkToFit="0" wrapText="1"/>
    </xf>
    <xf borderId="6" fillId="10" fontId="11" numFmtId="0" xfId="0" applyBorder="1" applyFont="1"/>
    <xf borderId="6" fillId="3" fontId="11" numFmtId="0" xfId="0" applyBorder="1" applyFont="1"/>
    <xf borderId="5" fillId="0" fontId="11" numFmtId="0" xfId="0" applyBorder="1" applyFont="1"/>
    <xf borderId="7" fillId="0" fontId="9" numFmtId="0" xfId="0" applyAlignment="1" applyBorder="1" applyFont="1">
      <alignment horizontal="center"/>
    </xf>
    <xf borderId="7" fillId="10" fontId="9" numFmtId="0" xfId="0" applyAlignment="1" applyBorder="1" applyFont="1">
      <alignment horizontal="center"/>
    </xf>
    <xf borderId="7" fillId="0" fontId="11" numFmtId="0" xfId="0" applyAlignment="1" applyBorder="1" applyFont="1">
      <alignment horizontal="center"/>
    </xf>
    <xf borderId="7" fillId="0" fontId="11" numFmtId="0" xfId="0" applyAlignment="1" applyBorder="1" applyFont="1">
      <alignment horizontal="left"/>
    </xf>
    <xf borderId="6" fillId="2" fontId="11" numFmtId="0" xfId="0" applyBorder="1" applyFont="1"/>
    <xf borderId="6" fillId="11" fontId="11" numFmtId="0" xfId="0" applyBorder="1" applyFill="1" applyFont="1"/>
    <xf borderId="0" fillId="0" fontId="11" numFmtId="165" xfId="0" applyFont="1" applyNumberFormat="1"/>
    <xf borderId="7" fillId="3" fontId="9" numFmtId="166" xfId="0" applyAlignment="1" applyBorder="1" applyFont="1" applyNumberFormat="1">
      <alignment horizontal="center"/>
    </xf>
    <xf borderId="0" fillId="0" fontId="11" numFmtId="166" xfId="0" applyFont="1" applyNumberFormat="1"/>
    <xf borderId="6" fillId="12" fontId="11" numFmtId="0" xfId="0" applyAlignment="1" applyBorder="1" applyFill="1" applyFont="1">
      <alignment horizontal="right"/>
    </xf>
    <xf borderId="6" fillId="12" fontId="11" numFmtId="166" xfId="0" applyBorder="1" applyFont="1" applyNumberFormat="1"/>
    <xf borderId="0" fillId="0" fontId="12" numFmtId="9" xfId="0" applyFont="1" applyNumberFormat="1"/>
    <xf borderId="0" fillId="0" fontId="11" numFmtId="0" xfId="0" applyAlignment="1" applyFont="1">
      <alignment horizontal="left"/>
    </xf>
    <xf borderId="0" fillId="0" fontId="11" numFmtId="167" xfId="0" applyFont="1" applyNumberFormat="1"/>
    <xf borderId="6" fillId="12" fontId="11" numFmtId="167" xfId="0" applyBorder="1" applyFont="1" applyNumberFormat="1"/>
    <xf borderId="11" fillId="2" fontId="11" numFmtId="0" xfId="0" applyBorder="1" applyFont="1"/>
    <xf borderId="6" fillId="13" fontId="11" numFmtId="167" xfId="0" applyBorder="1" applyFill="1" applyFont="1" applyNumberFormat="1"/>
    <xf borderId="32" fillId="14" fontId="13" numFmtId="0" xfId="0" applyAlignment="1" applyBorder="1" applyFill="1" applyFont="1">
      <alignment horizontal="center"/>
    </xf>
    <xf borderId="0" fillId="0" fontId="11" numFmtId="0" xfId="0" applyAlignment="1" applyFont="1">
      <alignment horizontal="right"/>
    </xf>
    <xf borderId="6" fillId="12" fontId="11" numFmtId="165" xfId="0" applyAlignment="1" applyBorder="1" applyFont="1" applyNumberFormat="1">
      <alignment horizontal="right"/>
    </xf>
    <xf borderId="6" fillId="14" fontId="14" numFmtId="0" xfId="0" applyAlignment="1" applyBorder="1" applyFont="1">
      <alignment horizontal="center"/>
    </xf>
    <xf borderId="0" fillId="0" fontId="11" numFmtId="9" xfId="0" applyFont="1" applyNumberFormat="1"/>
    <xf borderId="0" fillId="0" fontId="11" numFmtId="0" xfId="0" applyAlignment="1" applyFont="1">
      <alignment shrinkToFit="0" wrapText="1"/>
    </xf>
    <xf borderId="5" fillId="0" fontId="11" numFmtId="0" xfId="0" applyAlignment="1" applyBorder="1" applyFont="1">
      <alignment shrinkToFit="0" wrapText="1"/>
    </xf>
    <xf borderId="12" fillId="3" fontId="9" numFmtId="0" xfId="0" applyAlignment="1" applyBorder="1" applyFont="1">
      <alignment horizontal="center"/>
    </xf>
    <xf borderId="15" fillId="8" fontId="9" numFmtId="0" xfId="0" applyAlignment="1" applyBorder="1" applyFont="1">
      <alignment horizontal="center"/>
    </xf>
    <xf borderId="12" fillId="8" fontId="9" numFmtId="0" xfId="0" applyAlignment="1" applyBorder="1" applyFont="1">
      <alignment horizontal="center" shrinkToFit="0" wrapText="1"/>
    </xf>
    <xf borderId="16" fillId="9" fontId="15" numFmtId="0" xfId="0" applyAlignment="1" applyBorder="1" applyFont="1">
      <alignment horizontal="left" shrinkToFit="0" vertical="top" wrapText="1"/>
    </xf>
    <xf borderId="17" fillId="0" fontId="11" numFmtId="3" xfId="0" applyAlignment="1" applyBorder="1" applyFont="1" applyNumberFormat="1">
      <alignment horizontal="center"/>
    </xf>
    <xf borderId="19" fillId="9" fontId="15" numFmtId="0" xfId="0" applyAlignment="1" applyBorder="1" applyFont="1">
      <alignment horizontal="left" shrinkToFit="0" vertical="top" wrapText="1"/>
    </xf>
    <xf borderId="20" fillId="0" fontId="11" numFmtId="2" xfId="0" applyAlignment="1" applyBorder="1" applyFont="1" applyNumberFormat="1">
      <alignment horizontal="center"/>
    </xf>
    <xf borderId="21" fillId="0" fontId="11" numFmtId="0" xfId="0" applyBorder="1" applyFont="1"/>
    <xf borderId="20" fillId="0" fontId="11" numFmtId="1" xfId="0" applyAlignment="1" applyBorder="1" applyFont="1" applyNumberFormat="1">
      <alignment horizontal="center"/>
    </xf>
    <xf borderId="20" fillId="0" fontId="11" numFmtId="164" xfId="0" applyAlignment="1" applyBorder="1" applyFont="1" applyNumberFormat="1">
      <alignment horizontal="center"/>
    </xf>
    <xf borderId="22" fillId="9" fontId="15" numFmtId="0" xfId="0" applyAlignment="1" applyBorder="1" applyFont="1">
      <alignment horizontal="left" shrinkToFit="0" vertical="top" wrapText="1"/>
    </xf>
    <xf borderId="23" fillId="0" fontId="11" numFmtId="3" xfId="0" applyAlignment="1" applyBorder="1" applyFont="1" applyNumberFormat="1">
      <alignment horizontal="center"/>
    </xf>
    <xf borderId="0" fillId="0" fontId="11" numFmtId="3" xfId="0" applyFont="1" applyNumberFormat="1"/>
    <xf borderId="7" fillId="3" fontId="9" numFmtId="0" xfId="0" applyAlignment="1" applyBorder="1" applyFont="1">
      <alignment horizontal="center"/>
    </xf>
    <xf borderId="7" fillId="0" fontId="9" numFmtId="0" xfId="0" applyAlignment="1" applyBorder="1" applyFont="1">
      <alignment horizontal="left"/>
    </xf>
    <xf borderId="0" fillId="0" fontId="11" numFmtId="0" xfId="0" applyAlignment="1" applyFont="1">
      <alignment horizontal="center" shrinkToFit="0" wrapText="1"/>
    </xf>
    <xf borderId="25" fillId="8" fontId="9" numFmtId="0" xfId="0" applyAlignment="1" applyBorder="1" applyFont="1">
      <alignment horizontal="center"/>
    </xf>
    <xf borderId="19" fillId="8" fontId="16" numFmtId="0" xfId="0" applyAlignment="1" applyBorder="1" applyFont="1">
      <alignment horizontal="left" shrinkToFit="0" vertical="top" wrapText="1"/>
    </xf>
    <xf borderId="7" fillId="10" fontId="11" numFmtId="0" xfId="0" applyAlignment="1" applyBorder="1" applyFont="1">
      <alignment horizontal="center"/>
    </xf>
    <xf borderId="19" fillId="8" fontId="9" numFmtId="0" xfId="0" applyAlignment="1" applyBorder="1" applyFont="1">
      <alignment horizontal="center"/>
    </xf>
    <xf borderId="20" fillId="8" fontId="9" numFmtId="0" xfId="0" applyAlignment="1" applyBorder="1" applyFont="1">
      <alignment shrinkToFit="0" wrapText="1"/>
    </xf>
    <xf borderId="21" fillId="8" fontId="9" numFmtId="0" xfId="0" applyAlignment="1" applyBorder="1" applyFont="1">
      <alignment shrinkToFit="0" wrapText="1"/>
    </xf>
    <xf borderId="20" fillId="0" fontId="11" numFmtId="0" xfId="0" applyBorder="1" applyFont="1"/>
    <xf borderId="21" fillId="0" fontId="11" numFmtId="1" xfId="0" applyBorder="1" applyFont="1" applyNumberFormat="1"/>
    <xf borderId="22" fillId="9" fontId="15" numFmtId="0" xfId="0" applyAlignment="1" applyBorder="1" applyFont="1">
      <alignment shrinkToFit="0" vertical="top" wrapText="1"/>
    </xf>
    <xf borderId="27" fillId="9" fontId="15" numFmtId="0" xfId="0" applyAlignment="1" applyBorder="1" applyFont="1">
      <alignment shrinkToFit="0" vertical="top" wrapText="1"/>
    </xf>
    <xf borderId="27" fillId="3" fontId="16" numFmtId="0" xfId="0" applyAlignment="1" applyBorder="1" applyFont="1">
      <alignment shrinkToFit="0" vertical="top" wrapText="1"/>
    </xf>
    <xf borderId="28" fillId="10" fontId="11" numFmtId="1" xfId="0" applyBorder="1" applyFont="1" applyNumberFormat="1"/>
    <xf borderId="0" fillId="0" fontId="17" numFmtId="0" xfId="0" applyFont="1"/>
    <xf borderId="29" fillId="0" fontId="11" numFmtId="0" xfId="0" applyBorder="1" applyFont="1"/>
    <xf borderId="30" fillId="0" fontId="11" numFmtId="0" xfId="0" applyBorder="1" applyFont="1"/>
    <xf borderId="31" fillId="0" fontId="11" numFmtId="0" xfId="0" applyBorder="1" applyFont="1"/>
    <xf borderId="0" fillId="0" fontId="1" numFmtId="0" xfId="0" applyAlignment="1" applyFont="1">
      <alignment horizontal="center"/>
    </xf>
    <xf borderId="7" fillId="2" fontId="5" numFmtId="0" xfId="0" applyAlignment="1" applyBorder="1" applyFont="1">
      <alignment horizontal="center"/>
    </xf>
    <xf borderId="0" fillId="0" fontId="1" numFmtId="0" xfId="0" applyAlignment="1" applyFont="1">
      <alignment horizontal="right"/>
    </xf>
    <xf borderId="6" fillId="13" fontId="1" numFmtId="1" xfId="0" applyBorder="1" applyFont="1" applyNumberFormat="1"/>
    <xf borderId="6" fillId="13" fontId="1" numFmtId="0" xfId="0" applyBorder="1" applyFont="1"/>
    <xf borderId="0" fillId="0" fontId="2" numFmtId="1" xfId="0" applyFont="1" applyNumberFormat="1"/>
    <xf borderId="6" fillId="10" fontId="1" numFmtId="0" xfId="0" applyBorder="1" applyFont="1"/>
    <xf borderId="33" fillId="13" fontId="1" numFmtId="0" xfId="0" applyBorder="1" applyFont="1"/>
    <xf borderId="0" fillId="0" fontId="1" numFmtId="9" xfId="0" applyFont="1" applyNumberFormat="1"/>
    <xf borderId="6" fillId="10" fontId="1" numFmtId="4" xfId="0" applyBorder="1" applyFont="1" applyNumberFormat="1"/>
    <xf borderId="6" fillId="15" fontId="1" numFmtId="4" xfId="0" applyBorder="1" applyFill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4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600075</xdr:colOff>
      <xdr:row>89</xdr:row>
      <xdr:rowOff>104775</xdr:rowOff>
    </xdr:from>
    <xdr:ext cx="4543425" cy="942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352425</xdr:colOff>
      <xdr:row>110</xdr:row>
      <xdr:rowOff>66675</xdr:rowOff>
    </xdr:from>
    <xdr:ext cx="5838825" cy="2600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0</xdr:row>
      <xdr:rowOff>180975</xdr:rowOff>
    </xdr:from>
    <xdr:ext cx="866775" cy="7524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600075</xdr:colOff>
      <xdr:row>90</xdr:row>
      <xdr:rowOff>104775</xdr:rowOff>
    </xdr:from>
    <xdr:ext cx="454342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352425</xdr:colOff>
      <xdr:row>111</xdr:row>
      <xdr:rowOff>66675</xdr:rowOff>
    </xdr:from>
    <xdr:ext cx="5838825" cy="2438400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0</xdr:row>
      <xdr:rowOff>180975</xdr:rowOff>
    </xdr:from>
    <xdr:ext cx="866775" cy="857250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600075</xdr:colOff>
      <xdr:row>90</xdr:row>
      <xdr:rowOff>104775</xdr:rowOff>
    </xdr:from>
    <xdr:ext cx="4543425" cy="9429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352425</xdr:colOff>
      <xdr:row>111</xdr:row>
      <xdr:rowOff>66675</xdr:rowOff>
    </xdr:from>
    <xdr:ext cx="5838825" cy="2600325"/>
    <xdr:pic>
      <xdr:nvPicPr>
        <xdr:cNvPr id="0" name="image3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180975</xdr:colOff>
      <xdr:row>0</xdr:row>
      <xdr:rowOff>180975</xdr:rowOff>
    </xdr:from>
    <xdr:ext cx="866775" cy="7524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9.14"/>
    <col customWidth="1" min="3" max="3" width="24.71"/>
    <col customWidth="1" min="4" max="4" width="13.86"/>
    <col customWidth="1" min="5" max="5" width="29.0"/>
    <col customWidth="1" min="6" max="6" width="19.29"/>
    <col customWidth="1" min="7" max="7" width="9.14"/>
    <col customWidth="1" min="8" max="8" width="20.43"/>
    <col customWidth="1" min="9" max="10" width="9.14"/>
    <col customWidth="1" min="11" max="11" width="17.43"/>
    <col customWidth="1" min="12" max="12" width="16.43"/>
    <col customWidth="1" min="13" max="26" width="9.14"/>
  </cols>
  <sheetData>
    <row r="1">
      <c r="B1" s="1"/>
      <c r="C1" s="2"/>
      <c r="D1" s="2"/>
      <c r="E1" s="2"/>
      <c r="F1" s="2"/>
      <c r="G1" s="2"/>
      <c r="H1" s="3"/>
      <c r="K1" s="4"/>
    </row>
    <row r="2">
      <c r="B2" s="5"/>
      <c r="D2" s="6" t="s">
        <v>0</v>
      </c>
      <c r="H2" s="7"/>
      <c r="K2" s="4"/>
    </row>
    <row r="3">
      <c r="B3" s="5"/>
      <c r="D3" s="6" t="s">
        <v>1</v>
      </c>
      <c r="H3" s="7"/>
      <c r="K3" s="4"/>
    </row>
    <row r="4">
      <c r="B4" s="5"/>
      <c r="D4" s="6" t="s">
        <v>2</v>
      </c>
      <c r="H4" s="7"/>
      <c r="K4" s="4"/>
    </row>
    <row r="5" ht="55.5" customHeight="1">
      <c r="B5" s="5"/>
      <c r="C5" s="8" t="s">
        <v>3</v>
      </c>
      <c r="H5" s="7"/>
      <c r="K5" s="4"/>
    </row>
    <row r="6">
      <c r="B6" s="5"/>
      <c r="C6" s="9" t="s">
        <v>4</v>
      </c>
      <c r="H6" s="10"/>
      <c r="J6" s="9" t="s">
        <v>5</v>
      </c>
      <c r="K6" s="4"/>
    </row>
    <row r="7">
      <c r="B7" s="5"/>
      <c r="C7" s="9" t="s">
        <v>6</v>
      </c>
      <c r="E7" s="11"/>
      <c r="H7" s="10"/>
      <c r="K7" s="4"/>
    </row>
    <row r="8">
      <c r="B8" s="5"/>
      <c r="C8" s="12" t="s">
        <v>7</v>
      </c>
      <c r="D8" s="13"/>
      <c r="E8" s="13"/>
      <c r="F8" s="13"/>
      <c r="G8" s="13"/>
      <c r="H8" s="14"/>
      <c r="I8" s="9" t="s">
        <v>8</v>
      </c>
      <c r="J8" s="9" t="s">
        <v>9</v>
      </c>
      <c r="K8" s="15" t="s">
        <v>10</v>
      </c>
      <c r="L8" s="16" t="s">
        <v>11</v>
      </c>
      <c r="M8" s="16" t="s">
        <v>12</v>
      </c>
    </row>
    <row r="9">
      <c r="B9" s="5"/>
      <c r="C9" s="17" t="s">
        <v>13</v>
      </c>
      <c r="D9" s="18"/>
      <c r="E9" s="17" t="s">
        <v>14</v>
      </c>
      <c r="F9" s="13"/>
      <c r="G9" s="13"/>
      <c r="H9" s="14"/>
      <c r="I9" s="9">
        <v>4000.0</v>
      </c>
      <c r="J9" s="9">
        <v>8000.0</v>
      </c>
      <c r="K9" s="15">
        <v>6000.0</v>
      </c>
      <c r="L9" s="9" t="s">
        <v>15</v>
      </c>
      <c r="M9" s="9" t="s">
        <v>16</v>
      </c>
    </row>
    <row r="10">
      <c r="B10" s="5"/>
      <c r="C10" s="19"/>
      <c r="D10" s="18"/>
      <c r="E10" s="17" t="s">
        <v>17</v>
      </c>
      <c r="F10" s="18"/>
      <c r="G10" s="17" t="s">
        <v>18</v>
      </c>
      <c r="H10" s="14"/>
      <c r="I10" s="9">
        <v>5000.0</v>
      </c>
      <c r="J10" s="9">
        <v>5000.0</v>
      </c>
      <c r="K10" s="15">
        <v>5000.0</v>
      </c>
      <c r="L10" s="9" t="s">
        <v>15</v>
      </c>
      <c r="M10" s="9" t="s">
        <v>16</v>
      </c>
    </row>
    <row r="11">
      <c r="B11" s="5"/>
      <c r="C11" s="20" t="s">
        <v>19</v>
      </c>
      <c r="D11" s="18"/>
      <c r="E11" s="21" t="s">
        <v>20</v>
      </c>
      <c r="F11" s="18"/>
      <c r="G11" s="21">
        <v>1150000.0</v>
      </c>
      <c r="H11" s="14"/>
      <c r="K11" s="4"/>
      <c r="L11" s="9" t="s">
        <v>15</v>
      </c>
      <c r="M11" s="9" t="s">
        <v>16</v>
      </c>
      <c r="O11" s="16" t="s">
        <v>21</v>
      </c>
    </row>
    <row r="12">
      <c r="B12" s="5"/>
      <c r="C12" s="20" t="s">
        <v>22</v>
      </c>
      <c r="D12" s="18"/>
      <c r="E12" s="21" t="s">
        <v>23</v>
      </c>
      <c r="F12" s="18"/>
      <c r="G12" s="19"/>
      <c r="H12" s="14"/>
      <c r="K12" s="4"/>
      <c r="O12" s="16">
        <f>N12/9</f>
        <v>0</v>
      </c>
    </row>
    <row r="13">
      <c r="B13" s="5"/>
      <c r="C13" s="20" t="s">
        <v>24</v>
      </c>
      <c r="D13" s="18"/>
      <c r="E13" s="19"/>
      <c r="F13" s="18"/>
      <c r="G13" s="21">
        <v>500000.0</v>
      </c>
      <c r="H13" s="14"/>
      <c r="I13" s="9">
        <v>9000.0</v>
      </c>
      <c r="J13" s="9">
        <v>9000.0</v>
      </c>
      <c r="K13" s="15">
        <v>9000.0</v>
      </c>
      <c r="L13" s="9">
        <v>27000.0</v>
      </c>
      <c r="M13" s="9">
        <v>15000.0</v>
      </c>
    </row>
    <row r="14">
      <c r="B14" s="22"/>
      <c r="C14" s="23" t="s">
        <v>25</v>
      </c>
      <c r="D14" s="18"/>
      <c r="E14" s="24"/>
      <c r="F14" s="18"/>
      <c r="G14" s="24"/>
      <c r="H14" s="14"/>
      <c r="K14" s="4"/>
      <c r="L14" s="16">
        <f>I13+J13+K13+L13+M13</f>
        <v>69000</v>
      </c>
      <c r="M14" s="9" t="s">
        <v>26</v>
      </c>
      <c r="O14" s="16">
        <f>O12*500</f>
        <v>0</v>
      </c>
    </row>
    <row r="15">
      <c r="B15" s="22"/>
      <c r="C15" s="24"/>
      <c r="D15" s="18"/>
      <c r="E15" s="24"/>
      <c r="F15" s="18"/>
      <c r="G15" s="24"/>
      <c r="H15" s="14"/>
      <c r="K15" s="4"/>
      <c r="L15" s="16">
        <f>L14/30</f>
        <v>2300</v>
      </c>
      <c r="M15" s="9" t="s">
        <v>27</v>
      </c>
    </row>
    <row r="16">
      <c r="B16" s="22"/>
      <c r="C16" s="23" t="s">
        <v>28</v>
      </c>
      <c r="D16" s="18"/>
      <c r="E16" s="25">
        <v>213000.0</v>
      </c>
      <c r="F16" s="18"/>
      <c r="G16" s="26">
        <f>SUM(G11:H15)</f>
        <v>1650000</v>
      </c>
      <c r="H16" s="14"/>
      <c r="K16" s="4"/>
      <c r="L16" s="16">
        <f>L15*500</f>
        <v>1150000</v>
      </c>
    </row>
    <row r="17">
      <c r="B17" s="22"/>
      <c r="C17" s="27"/>
      <c r="D17" s="27"/>
      <c r="E17" s="27"/>
      <c r="F17" s="27"/>
      <c r="G17" s="27"/>
      <c r="H17" s="28"/>
      <c r="K17" s="4"/>
    </row>
    <row r="18">
      <c r="B18" s="22"/>
      <c r="C18" s="27" t="s">
        <v>29</v>
      </c>
      <c r="D18" s="29">
        <f>SUM(E16:H16)</f>
        <v>1863000</v>
      </c>
      <c r="E18" s="30" t="s">
        <v>30</v>
      </c>
      <c r="F18" s="31">
        <f>D18/500</f>
        <v>3726</v>
      </c>
      <c r="G18" s="27" t="s">
        <v>31</v>
      </c>
      <c r="H18" s="28"/>
      <c r="K18" s="4"/>
    </row>
    <row r="19" ht="47.25" customHeight="1">
      <c r="B19" s="32"/>
      <c r="C19" s="27" t="s">
        <v>32</v>
      </c>
      <c r="D19" s="33">
        <f>D18+(D18*0.4)</f>
        <v>2608200</v>
      </c>
      <c r="E19" s="30" t="s">
        <v>33</v>
      </c>
      <c r="F19" s="11">
        <f>D19/500</f>
        <v>5216.4</v>
      </c>
      <c r="G19" s="27" t="s">
        <v>34</v>
      </c>
      <c r="H19" s="28"/>
      <c r="K19" s="34">
        <v>0.4</v>
      </c>
      <c r="L19" s="9" t="s">
        <v>35</v>
      </c>
      <c r="P19" s="9" t="s">
        <v>36</v>
      </c>
    </row>
    <row r="20" ht="21.0" customHeight="1">
      <c r="B20" s="22"/>
      <c r="C20" s="27"/>
      <c r="D20" s="27"/>
      <c r="E20" s="30"/>
      <c r="F20" s="27"/>
      <c r="G20" s="27"/>
      <c r="H20" s="28"/>
      <c r="K20" s="4"/>
      <c r="P20" s="9" t="s">
        <v>37</v>
      </c>
    </row>
    <row r="21" ht="21.0" customHeight="1">
      <c r="B21" s="32"/>
      <c r="C21" s="27" t="s">
        <v>38</v>
      </c>
      <c r="D21" s="27" t="s">
        <v>39</v>
      </c>
      <c r="E21" s="35" t="s">
        <v>40</v>
      </c>
      <c r="F21" s="27"/>
      <c r="G21" s="27"/>
      <c r="H21" s="28"/>
      <c r="K21" s="4"/>
      <c r="L21" s="9">
        <v>0.4</v>
      </c>
      <c r="P21" s="9" t="s">
        <v>41</v>
      </c>
    </row>
    <row r="22" ht="27.75" customHeight="1">
      <c r="B22" s="22"/>
      <c r="C22" s="27"/>
      <c r="D22" s="36">
        <v>4347000.0</v>
      </c>
      <c r="F22" s="37">
        <f>D22/500</f>
        <v>8694</v>
      </c>
      <c r="G22" s="27" t="s">
        <v>42</v>
      </c>
      <c r="H22" s="28"/>
      <c r="K22" s="34">
        <v>0.02</v>
      </c>
      <c r="L22" s="9" t="s">
        <v>43</v>
      </c>
      <c r="P22" s="9" t="s">
        <v>44</v>
      </c>
    </row>
    <row r="23" ht="15.75" customHeight="1">
      <c r="B23" s="22"/>
      <c r="C23" s="27" t="s">
        <v>45</v>
      </c>
      <c r="D23" s="27"/>
      <c r="E23" s="27"/>
      <c r="F23" s="27"/>
      <c r="G23" s="27"/>
      <c r="H23" s="28"/>
      <c r="K23" s="4"/>
      <c r="P23" s="9" t="s">
        <v>46</v>
      </c>
    </row>
    <row r="24" ht="15.75" customHeight="1">
      <c r="B24" s="22"/>
      <c r="C24" s="27" t="s">
        <v>47</v>
      </c>
      <c r="D24" s="27"/>
      <c r="E24" s="27"/>
      <c r="F24" s="27"/>
      <c r="G24" s="27"/>
      <c r="H24" s="28"/>
      <c r="K24" s="4"/>
      <c r="L24" s="9">
        <v>0.02</v>
      </c>
    </row>
    <row r="25" ht="15.75" customHeight="1">
      <c r="B25" s="22"/>
      <c r="C25" s="27" t="s">
        <v>48</v>
      </c>
      <c r="D25" s="27"/>
      <c r="E25" s="27"/>
      <c r="F25" s="27"/>
      <c r="G25" s="27"/>
      <c r="H25" s="28"/>
      <c r="K25" s="4"/>
    </row>
    <row r="26" ht="15.75" customHeight="1">
      <c r="B26" s="5"/>
      <c r="C26" s="16" t="s">
        <v>49</v>
      </c>
      <c r="D26" s="16">
        <v>1960.0</v>
      </c>
      <c r="H26" s="10"/>
      <c r="K26" s="4"/>
    </row>
    <row r="27" ht="15.75" customHeight="1">
      <c r="B27" s="5"/>
      <c r="H27" s="10"/>
      <c r="K27" s="4"/>
    </row>
    <row r="28" ht="15.0" customHeight="1">
      <c r="B28" s="5"/>
      <c r="C28" s="8" t="s">
        <v>50</v>
      </c>
      <c r="H28" s="7"/>
      <c r="K28" s="4"/>
    </row>
    <row r="29" ht="15.75" customHeight="1">
      <c r="B29" s="5"/>
      <c r="H29" s="7"/>
      <c r="K29" s="4"/>
    </row>
    <row r="30" ht="15.75" customHeight="1">
      <c r="B30" s="5"/>
      <c r="H30" s="7"/>
      <c r="K30" s="4"/>
    </row>
    <row r="31" ht="15.75" customHeight="1">
      <c r="B31" s="5"/>
      <c r="H31" s="7"/>
      <c r="K31" s="4"/>
    </row>
    <row r="32" ht="15.75" customHeight="1">
      <c r="B32" s="5"/>
      <c r="C32" s="38"/>
      <c r="D32" s="38"/>
      <c r="E32" s="38"/>
      <c r="F32" s="38"/>
      <c r="G32" s="38"/>
      <c r="H32" s="39"/>
      <c r="K32" s="4"/>
    </row>
    <row r="33" ht="15.75" customHeight="1">
      <c r="B33" s="5"/>
      <c r="C33" s="40" t="s">
        <v>51</v>
      </c>
      <c r="D33" s="41"/>
      <c r="E33" s="42"/>
      <c r="H33" s="10"/>
      <c r="K33" s="4"/>
    </row>
    <row r="34" ht="54.0" customHeight="1">
      <c r="B34" s="5"/>
      <c r="C34" s="43" t="s">
        <v>52</v>
      </c>
      <c r="D34" s="44" t="s">
        <v>53</v>
      </c>
      <c r="E34" s="42"/>
      <c r="H34" s="10"/>
      <c r="K34" s="4"/>
    </row>
    <row r="35" ht="34.5" customHeight="1">
      <c r="B35" s="5"/>
      <c r="C35" s="45" t="s">
        <v>54</v>
      </c>
      <c r="D35" s="46">
        <v>908526.0</v>
      </c>
      <c r="E35" s="47"/>
      <c r="H35" s="10"/>
      <c r="K35" s="4"/>
    </row>
    <row r="36" ht="34.5" customHeight="1">
      <c r="B36" s="5"/>
      <c r="C36" s="48" t="s">
        <v>55</v>
      </c>
      <c r="D36" s="49">
        <v>11.717221081179845</v>
      </c>
      <c r="E36" s="50">
        <f>D35*D36%</f>
        <v>106454</v>
      </c>
      <c r="H36" s="10"/>
      <c r="K36" s="4"/>
    </row>
    <row r="37" ht="34.5" customHeight="1">
      <c r="B37" s="5"/>
      <c r="C37" s="48" t="s">
        <v>56</v>
      </c>
      <c r="D37" s="51">
        <v>12.0</v>
      </c>
      <c r="E37" s="50">
        <f t="shared" ref="E37:E44" si="1">$D$35*D37%</f>
        <v>109023.12</v>
      </c>
      <c r="H37" s="10"/>
      <c r="K37" s="4"/>
    </row>
    <row r="38" ht="34.5" customHeight="1">
      <c r="B38" s="5"/>
      <c r="C38" s="48" t="s">
        <v>57</v>
      </c>
      <c r="D38" s="49">
        <v>9.309695044500653</v>
      </c>
      <c r="E38" s="50">
        <f t="shared" si="1"/>
        <v>84581</v>
      </c>
      <c r="H38" s="10"/>
      <c r="K38" s="4"/>
    </row>
    <row r="39" ht="34.5" customHeight="1">
      <c r="B39" s="5"/>
      <c r="C39" s="48" t="s">
        <v>58</v>
      </c>
      <c r="D39" s="49">
        <v>0.5199631050734926</v>
      </c>
      <c r="E39" s="50">
        <f t="shared" si="1"/>
        <v>4724</v>
      </c>
      <c r="H39" s="10"/>
      <c r="K39" s="4"/>
    </row>
    <row r="40" ht="34.5" customHeight="1">
      <c r="B40" s="5"/>
      <c r="C40" s="48" t="s">
        <v>59</v>
      </c>
      <c r="D40" s="49">
        <v>9.309695044500653</v>
      </c>
      <c r="E40" s="50">
        <f t="shared" si="1"/>
        <v>84581</v>
      </c>
      <c r="H40" s="10"/>
      <c r="K40" s="4"/>
    </row>
    <row r="41" ht="34.5" customHeight="1">
      <c r="B41" s="5"/>
      <c r="C41" s="48" t="s">
        <v>60</v>
      </c>
      <c r="D41" s="49">
        <v>1.1170841560945972</v>
      </c>
      <c r="E41" s="50">
        <f t="shared" si="1"/>
        <v>10149</v>
      </c>
      <c r="H41" s="10"/>
      <c r="K41" s="4"/>
    </row>
    <row r="42" ht="34.5" customHeight="1">
      <c r="B42" s="5"/>
      <c r="C42" s="48" t="s">
        <v>61</v>
      </c>
      <c r="D42" s="49">
        <v>3.99999559726414</v>
      </c>
      <c r="E42" s="50">
        <f t="shared" si="1"/>
        <v>36341</v>
      </c>
      <c r="H42" s="10"/>
      <c r="K42" s="4"/>
    </row>
    <row r="43" ht="34.5" customHeight="1">
      <c r="B43" s="5"/>
      <c r="C43" s="48" t="s">
        <v>62</v>
      </c>
      <c r="D43" s="49">
        <v>4.166969354757046</v>
      </c>
      <c r="E43" s="50">
        <f t="shared" si="1"/>
        <v>37858</v>
      </c>
      <c r="H43" s="10"/>
      <c r="K43" s="4"/>
    </row>
    <row r="44" ht="34.5" customHeight="1">
      <c r="B44" s="5"/>
      <c r="C44" s="48" t="s">
        <v>63</v>
      </c>
      <c r="D44" s="52">
        <v>8.5</v>
      </c>
      <c r="E44" s="50">
        <f t="shared" si="1"/>
        <v>77224.71</v>
      </c>
      <c r="H44" s="10"/>
      <c r="K44" s="4"/>
    </row>
    <row r="45" ht="34.5" customHeight="1">
      <c r="B45" s="5"/>
      <c r="C45" s="53" t="s">
        <v>64</v>
      </c>
      <c r="D45" s="54">
        <f>E44+E43+E42+E40+E39+E38+E37+E36</f>
        <v>540786.83</v>
      </c>
      <c r="E45" s="55"/>
      <c r="F45" s="56">
        <f>D45+D35</f>
        <v>1449312.83</v>
      </c>
      <c r="G45" s="16">
        <f>F45/2</f>
        <v>724656.415</v>
      </c>
      <c r="H45" s="10"/>
      <c r="K45" s="4"/>
    </row>
    <row r="46" ht="15.75" customHeight="1">
      <c r="B46" s="5"/>
      <c r="H46" s="10"/>
      <c r="K46" s="4"/>
    </row>
    <row r="47" ht="15.75" customHeight="1">
      <c r="B47" s="5"/>
      <c r="H47" s="10"/>
      <c r="K47" s="4"/>
    </row>
    <row r="48" ht="15.75" customHeight="1">
      <c r="B48" s="5"/>
      <c r="C48" s="16" t="s">
        <v>65</v>
      </c>
      <c r="H48" s="10"/>
      <c r="K48" s="4"/>
    </row>
    <row r="49" ht="15.75" customHeight="1">
      <c r="B49" s="5"/>
      <c r="H49" s="10"/>
      <c r="K49" s="4"/>
    </row>
    <row r="50" ht="15.75" customHeight="1">
      <c r="B50" s="5"/>
      <c r="C50" s="12" t="s">
        <v>66</v>
      </c>
      <c r="D50" s="13"/>
      <c r="E50" s="13"/>
      <c r="F50" s="13"/>
      <c r="G50" s="13"/>
      <c r="H50" s="14"/>
      <c r="K50" s="4"/>
    </row>
    <row r="51" ht="15.75" customHeight="1">
      <c r="B51" s="5"/>
      <c r="C51" s="17" t="s">
        <v>67</v>
      </c>
      <c r="D51" s="13"/>
      <c r="E51" s="13"/>
      <c r="F51" s="13"/>
      <c r="G51" s="13"/>
      <c r="H51" s="14"/>
      <c r="K51" s="4"/>
    </row>
    <row r="52" ht="15.75" customHeight="1">
      <c r="B52" s="5"/>
      <c r="C52" s="19"/>
      <c r="D52" s="18"/>
      <c r="E52" s="17" t="s">
        <v>68</v>
      </c>
      <c r="F52" s="18"/>
      <c r="G52" s="17" t="s">
        <v>69</v>
      </c>
      <c r="H52" s="14"/>
      <c r="K52" s="4"/>
    </row>
    <row r="53" ht="15.75" customHeight="1">
      <c r="B53" s="5"/>
      <c r="C53" s="20" t="s">
        <v>70</v>
      </c>
      <c r="D53" s="18"/>
      <c r="E53" s="19" t="s">
        <v>71</v>
      </c>
      <c r="F53" s="18"/>
      <c r="G53" s="19">
        <v>1500000.0</v>
      </c>
      <c r="H53" s="14"/>
      <c r="K53" s="4"/>
    </row>
    <row r="54" ht="15.75" customHeight="1">
      <c r="B54" s="5"/>
      <c r="C54" s="20" t="s">
        <v>72</v>
      </c>
      <c r="D54" s="18"/>
      <c r="E54" s="19"/>
      <c r="F54" s="18"/>
      <c r="G54" s="19"/>
      <c r="H54" s="14"/>
      <c r="K54" s="4"/>
    </row>
    <row r="55" ht="15.75" customHeight="1">
      <c r="B55" s="5"/>
      <c r="C55" s="20" t="s">
        <v>73</v>
      </c>
      <c r="D55" s="18"/>
      <c r="E55" s="19"/>
      <c r="F55" s="18"/>
      <c r="G55" s="19"/>
      <c r="H55" s="14"/>
      <c r="K55" s="4"/>
    </row>
    <row r="56" ht="15.75" customHeight="1">
      <c r="B56" s="5"/>
      <c r="C56" s="20" t="s">
        <v>74</v>
      </c>
      <c r="D56" s="18"/>
      <c r="E56" s="19"/>
      <c r="F56" s="18"/>
      <c r="G56" s="19"/>
      <c r="H56" s="14"/>
      <c r="K56" s="4"/>
    </row>
    <row r="57" ht="15.75" customHeight="1">
      <c r="B57" s="5"/>
      <c r="C57" s="20" t="s">
        <v>75</v>
      </c>
      <c r="D57" s="18"/>
      <c r="E57" s="19"/>
      <c r="F57" s="18"/>
      <c r="G57" s="19"/>
      <c r="H57" s="14"/>
      <c r="K57" s="4"/>
    </row>
    <row r="58" ht="15.75" customHeight="1">
      <c r="B58" s="5"/>
      <c r="C58" s="20" t="s">
        <v>76</v>
      </c>
      <c r="D58" s="18"/>
      <c r="E58" s="19"/>
      <c r="F58" s="18"/>
      <c r="G58" s="19"/>
      <c r="H58" s="14"/>
      <c r="K58" s="4"/>
    </row>
    <row r="59" ht="15.75" customHeight="1">
      <c r="B59" s="5"/>
      <c r="C59" s="57" t="s">
        <v>28</v>
      </c>
      <c r="D59" s="18"/>
      <c r="E59" s="19"/>
      <c r="F59" s="18"/>
      <c r="G59" s="19"/>
      <c r="H59" s="14"/>
      <c r="K59" s="4"/>
    </row>
    <row r="60" ht="15.75" customHeight="1">
      <c r="B60" s="5"/>
      <c r="H60" s="10"/>
      <c r="K60" s="4"/>
    </row>
    <row r="61" ht="15.75" customHeight="1">
      <c r="B61" s="5"/>
      <c r="C61" s="58" t="s">
        <v>77</v>
      </c>
      <c r="H61" s="7"/>
      <c r="K61" s="4"/>
    </row>
    <row r="62" ht="15.75" customHeight="1">
      <c r="B62" s="5"/>
      <c r="H62" s="7"/>
      <c r="K62" s="4"/>
    </row>
    <row r="63" ht="15.75" customHeight="1">
      <c r="B63" s="5"/>
      <c r="H63" s="10"/>
      <c r="K63" s="4"/>
    </row>
    <row r="64" ht="15.75" customHeight="1">
      <c r="B64" s="5"/>
      <c r="C64" s="12" t="s">
        <v>78</v>
      </c>
      <c r="D64" s="13"/>
      <c r="E64" s="13"/>
      <c r="F64" s="13"/>
      <c r="G64" s="13"/>
      <c r="H64" s="14"/>
      <c r="K64" s="4"/>
    </row>
    <row r="65" ht="15.75" customHeight="1">
      <c r="B65" s="5"/>
      <c r="C65" s="17" t="s">
        <v>67</v>
      </c>
      <c r="D65" s="13"/>
      <c r="E65" s="13"/>
      <c r="F65" s="13"/>
      <c r="G65" s="13"/>
      <c r="H65" s="14"/>
      <c r="K65" s="4"/>
    </row>
    <row r="66" ht="15.75" customHeight="1">
      <c r="B66" s="5"/>
      <c r="C66" s="19"/>
      <c r="D66" s="18"/>
      <c r="E66" s="17" t="s">
        <v>69</v>
      </c>
      <c r="F66" s="18"/>
      <c r="G66" s="17" t="s">
        <v>79</v>
      </c>
      <c r="H66" s="14"/>
      <c r="K66" s="4"/>
    </row>
    <row r="67" ht="15.75" customHeight="1">
      <c r="B67" s="5"/>
      <c r="C67" s="20" t="s">
        <v>80</v>
      </c>
      <c r="D67" s="18"/>
      <c r="E67" s="19">
        <v>5000000.0</v>
      </c>
      <c r="F67" s="18"/>
      <c r="G67" s="19"/>
      <c r="H67" s="14"/>
      <c r="K67" s="4"/>
    </row>
    <row r="68" ht="15.75" customHeight="1">
      <c r="B68" s="5"/>
      <c r="C68" s="20" t="s">
        <v>81</v>
      </c>
      <c r="D68" s="18"/>
      <c r="E68" s="19">
        <v>600000.0</v>
      </c>
      <c r="F68" s="18"/>
      <c r="G68" s="19">
        <v>100000.0</v>
      </c>
      <c r="H68" s="14"/>
      <c r="K68" s="4"/>
    </row>
    <row r="69" ht="15.75" customHeight="1">
      <c r="B69" s="5"/>
      <c r="C69" s="20" t="s">
        <v>82</v>
      </c>
      <c r="D69" s="18"/>
      <c r="E69" s="19"/>
      <c r="F69" s="18"/>
      <c r="G69" s="19"/>
      <c r="H69" s="14"/>
      <c r="K69" s="4"/>
    </row>
    <row r="70" ht="15.75" customHeight="1">
      <c r="B70" s="5"/>
      <c r="C70" s="20" t="s">
        <v>83</v>
      </c>
      <c r="D70" s="18"/>
      <c r="E70" s="19"/>
      <c r="F70" s="18"/>
      <c r="G70" s="19">
        <v>7.0</v>
      </c>
      <c r="H70" s="14"/>
      <c r="K70" s="4"/>
    </row>
    <row r="71" ht="15.75" customHeight="1">
      <c r="B71" s="5"/>
      <c r="C71" s="57" t="s">
        <v>28</v>
      </c>
      <c r="D71" s="18"/>
      <c r="E71" s="19"/>
      <c r="F71" s="18"/>
      <c r="G71" s="19"/>
      <c r="H71" s="14"/>
      <c r="K71" s="4"/>
    </row>
    <row r="72" ht="15.75" customHeight="1">
      <c r="B72" s="5"/>
      <c r="H72" s="10"/>
      <c r="K72" s="4"/>
    </row>
    <row r="73" ht="15.75" customHeight="1">
      <c r="B73" s="5"/>
      <c r="H73" s="10"/>
      <c r="K73" s="4"/>
    </row>
    <row r="74" ht="15.75" customHeight="1">
      <c r="B74" s="5"/>
      <c r="C74" s="58" t="s">
        <v>84</v>
      </c>
      <c r="H74" s="7"/>
      <c r="K74" s="4"/>
    </row>
    <row r="75" ht="15.75" customHeight="1">
      <c r="B75" s="5"/>
      <c r="H75" s="7"/>
      <c r="K75" s="4"/>
    </row>
    <row r="76" ht="15.75" customHeight="1">
      <c r="B76" s="5"/>
      <c r="H76" s="10"/>
      <c r="K76" s="4"/>
    </row>
    <row r="77" ht="15.75" customHeight="1">
      <c r="B77" s="5"/>
      <c r="C77" s="59" t="s">
        <v>85</v>
      </c>
      <c r="D77" s="60"/>
      <c r="E77" s="60"/>
      <c r="F77" s="47"/>
      <c r="H77" s="10"/>
      <c r="K77" s="4"/>
    </row>
    <row r="78" ht="15.75" customHeight="1">
      <c r="B78" s="5"/>
      <c r="C78" s="61" t="s">
        <v>86</v>
      </c>
      <c r="D78" s="62">
        <v>600000.0</v>
      </c>
      <c r="E78" s="13"/>
      <c r="F78" s="14"/>
      <c r="H78" s="10"/>
      <c r="K78" s="4"/>
    </row>
    <row r="79" ht="24.75" customHeight="1">
      <c r="B79" s="5"/>
      <c r="C79" s="63" t="s">
        <v>87</v>
      </c>
      <c r="D79" s="64" t="s">
        <v>88</v>
      </c>
      <c r="E79" s="64" t="s">
        <v>89</v>
      </c>
      <c r="F79" s="65" t="s">
        <v>90</v>
      </c>
      <c r="H79" s="10"/>
      <c r="K79" s="4"/>
    </row>
    <row r="80" ht="24.75" customHeight="1">
      <c r="B80" s="5"/>
      <c r="C80" s="5" t="s">
        <v>91</v>
      </c>
      <c r="D80" s="51"/>
      <c r="E80" s="66">
        <v>3000000.0</v>
      </c>
      <c r="F80" s="67">
        <f t="shared" ref="F80:F87" si="2">D80-E80</f>
        <v>-3000000</v>
      </c>
      <c r="H80" s="10"/>
      <c r="K80" s="4"/>
    </row>
    <row r="81" ht="24.75" customHeight="1">
      <c r="B81" s="5"/>
      <c r="C81" s="48" t="s">
        <v>92</v>
      </c>
      <c r="D81" s="49"/>
      <c r="E81" s="66">
        <v>725000.0</v>
      </c>
      <c r="F81" s="67">
        <f t="shared" si="2"/>
        <v>-725000</v>
      </c>
      <c r="H81" s="10"/>
      <c r="K81" s="4"/>
    </row>
    <row r="82" ht="24.75" customHeight="1">
      <c r="B82" s="5"/>
      <c r="C82" s="48" t="s">
        <v>93</v>
      </c>
      <c r="D82" s="49"/>
      <c r="E82" s="66">
        <v>900000.0</v>
      </c>
      <c r="F82" s="67">
        <f t="shared" si="2"/>
        <v>-900000</v>
      </c>
      <c r="H82" s="10"/>
      <c r="K82" s="4"/>
    </row>
    <row r="83" ht="24.75" customHeight="1">
      <c r="B83" s="5"/>
      <c r="C83" s="48" t="s">
        <v>94</v>
      </c>
      <c r="D83" s="49">
        <v>5880000.0</v>
      </c>
      <c r="E83" s="66"/>
      <c r="F83" s="67">
        <f t="shared" si="2"/>
        <v>5880000</v>
      </c>
      <c r="H83" s="10"/>
      <c r="K83" s="4"/>
    </row>
    <row r="84" ht="24.75" customHeight="1">
      <c r="B84" s="5"/>
      <c r="C84" s="48"/>
      <c r="D84" s="49"/>
      <c r="E84" s="66"/>
      <c r="F84" s="67">
        <f t="shared" si="2"/>
        <v>0</v>
      </c>
      <c r="H84" s="10"/>
      <c r="K84" s="4"/>
    </row>
    <row r="85" ht="24.75" customHeight="1">
      <c r="B85" s="5"/>
      <c r="C85" s="48"/>
      <c r="D85" s="49"/>
      <c r="E85" s="66"/>
      <c r="F85" s="67">
        <f t="shared" si="2"/>
        <v>0</v>
      </c>
      <c r="H85" s="10"/>
      <c r="K85" s="4"/>
    </row>
    <row r="86" ht="24.75" customHeight="1">
      <c r="B86" s="5"/>
      <c r="C86" s="48"/>
      <c r="D86" s="49"/>
      <c r="E86" s="66"/>
      <c r="F86" s="67">
        <f t="shared" si="2"/>
        <v>0</v>
      </c>
      <c r="H86" s="10"/>
      <c r="K86" s="4"/>
    </row>
    <row r="87" ht="24.75" customHeight="1">
      <c r="B87" s="5"/>
      <c r="C87" s="48"/>
      <c r="D87" s="52"/>
      <c r="E87" s="66"/>
      <c r="F87" s="67">
        <f t="shared" si="2"/>
        <v>0</v>
      </c>
      <c r="H87" s="10"/>
      <c r="K87" s="4"/>
    </row>
    <row r="88" ht="29.25" customHeight="1">
      <c r="B88" s="5"/>
      <c r="C88" s="68"/>
      <c r="D88" s="69"/>
      <c r="E88" s="70" t="s">
        <v>95</v>
      </c>
      <c r="F88" s="71">
        <f>D78+F80+F81+F82+F83+F84+F85+F86+F87</f>
        <v>1855000</v>
      </c>
      <c r="H88" s="10"/>
      <c r="K88" s="4"/>
    </row>
    <row r="89" ht="15.75" customHeight="1">
      <c r="B89" s="5"/>
      <c r="H89" s="10"/>
      <c r="K89" s="4"/>
    </row>
    <row r="90" ht="15.75" customHeight="1">
      <c r="B90" s="5"/>
      <c r="H90" s="10"/>
      <c r="K90" s="4"/>
    </row>
    <row r="91" ht="15.75" customHeight="1">
      <c r="B91" s="5"/>
      <c r="H91" s="10"/>
      <c r="K91" s="4"/>
    </row>
    <row r="92" ht="15.75" customHeight="1">
      <c r="B92" s="5"/>
      <c r="H92" s="10"/>
      <c r="K92" s="4"/>
    </row>
    <row r="93" ht="15.75" customHeight="1">
      <c r="B93" s="5"/>
      <c r="H93" s="10"/>
      <c r="K93" s="4"/>
    </row>
    <row r="94" ht="15.75" customHeight="1">
      <c r="B94" s="5"/>
      <c r="H94" s="10"/>
      <c r="K94" s="4"/>
    </row>
    <row r="95" ht="15.75" customHeight="1">
      <c r="B95" s="5"/>
      <c r="H95" s="10"/>
      <c r="K95" s="4"/>
    </row>
    <row r="96" ht="15.75" customHeight="1">
      <c r="B96" s="5"/>
      <c r="H96" s="10"/>
      <c r="K96" s="4"/>
    </row>
    <row r="97" ht="15.75" customHeight="1">
      <c r="B97" s="5"/>
      <c r="C97" s="59" t="s">
        <v>96</v>
      </c>
      <c r="D97" s="60"/>
      <c r="E97" s="60"/>
      <c r="F97" s="47"/>
      <c r="H97" s="72"/>
      <c r="K97" s="4"/>
    </row>
    <row r="98" ht="15.75" customHeight="1">
      <c r="B98" s="5"/>
      <c r="C98" s="63" t="s">
        <v>67</v>
      </c>
      <c r="D98" s="64" t="s">
        <v>97</v>
      </c>
      <c r="E98" s="64" t="s">
        <v>98</v>
      </c>
      <c r="F98" s="65" t="s">
        <v>99</v>
      </c>
      <c r="H98" s="10"/>
      <c r="K98" s="4"/>
    </row>
    <row r="99" ht="15.75" customHeight="1">
      <c r="B99" s="5"/>
      <c r="C99" s="5"/>
      <c r="D99" s="51"/>
      <c r="E99" s="66"/>
      <c r="F99" s="67">
        <f t="shared" ref="F99:F106" si="3">D99-E99</f>
        <v>0</v>
      </c>
      <c r="H99" s="10"/>
      <c r="K99" s="4"/>
    </row>
    <row r="100" ht="15.75" customHeight="1">
      <c r="B100" s="5"/>
      <c r="C100" s="48"/>
      <c r="D100" s="49"/>
      <c r="E100" s="66"/>
      <c r="F100" s="67">
        <f t="shared" si="3"/>
        <v>0</v>
      </c>
      <c r="H100" s="10"/>
      <c r="K100" s="4"/>
    </row>
    <row r="101" ht="15.75" customHeight="1">
      <c r="B101" s="5"/>
      <c r="C101" s="48"/>
      <c r="D101" s="49"/>
      <c r="E101" s="66"/>
      <c r="F101" s="67">
        <f t="shared" si="3"/>
        <v>0</v>
      </c>
      <c r="H101" s="10"/>
      <c r="K101" s="4"/>
      <c r="M101" s="73"/>
    </row>
    <row r="102" ht="15.75" customHeight="1">
      <c r="B102" s="5"/>
      <c r="C102" s="48"/>
      <c r="D102" s="49"/>
      <c r="E102" s="66"/>
      <c r="F102" s="67">
        <f t="shared" si="3"/>
        <v>0</v>
      </c>
      <c r="H102" s="72"/>
      <c r="K102" s="4"/>
      <c r="M102" s="74"/>
      <c r="N102" s="74"/>
      <c r="O102" s="74"/>
      <c r="P102" s="74"/>
    </row>
    <row r="103" ht="15.75" customHeight="1">
      <c r="B103" s="5"/>
      <c r="C103" s="48"/>
      <c r="D103" s="49"/>
      <c r="E103" s="66"/>
      <c r="F103" s="67">
        <f t="shared" si="3"/>
        <v>0</v>
      </c>
      <c r="H103" s="10"/>
      <c r="K103" s="4"/>
      <c r="M103" s="74"/>
      <c r="N103" s="74"/>
      <c r="O103" s="74"/>
      <c r="P103" s="74"/>
    </row>
    <row r="104" ht="15.75" customHeight="1">
      <c r="B104" s="5"/>
      <c r="C104" s="48"/>
      <c r="D104" s="49"/>
      <c r="E104" s="66"/>
      <c r="F104" s="67">
        <f t="shared" si="3"/>
        <v>0</v>
      </c>
      <c r="H104" s="10"/>
      <c r="K104" s="4"/>
      <c r="M104" s="74"/>
      <c r="N104" s="74"/>
      <c r="O104" s="74"/>
      <c r="P104" s="74"/>
    </row>
    <row r="105" ht="15.75" customHeight="1">
      <c r="B105" s="5"/>
      <c r="C105" s="48"/>
      <c r="D105" s="49"/>
      <c r="E105" s="66"/>
      <c r="F105" s="67">
        <f t="shared" si="3"/>
        <v>0</v>
      </c>
      <c r="H105" s="10"/>
      <c r="K105" s="4"/>
    </row>
    <row r="106" ht="15.75" customHeight="1">
      <c r="B106" s="5"/>
      <c r="C106" s="48"/>
      <c r="D106" s="52"/>
      <c r="E106" s="66"/>
      <c r="F106" s="67">
        <f t="shared" si="3"/>
        <v>0</v>
      </c>
      <c r="H106" s="10"/>
      <c r="K106" s="4"/>
    </row>
    <row r="107" ht="15.75" customHeight="1">
      <c r="B107" s="5"/>
      <c r="C107" s="68"/>
      <c r="D107" s="69"/>
      <c r="E107" s="70"/>
      <c r="F107" s="71"/>
      <c r="H107" s="10"/>
      <c r="K107" s="4"/>
    </row>
    <row r="108" ht="15.75" customHeight="1">
      <c r="B108" s="5"/>
      <c r="C108" s="75"/>
      <c r="H108" s="10"/>
      <c r="K108" s="4"/>
    </row>
    <row r="109" ht="15.75" customHeight="1">
      <c r="B109" s="5"/>
      <c r="H109" s="10"/>
      <c r="K109" s="4"/>
    </row>
    <row r="110" ht="15.75" customHeight="1">
      <c r="B110" s="5"/>
      <c r="H110" s="10"/>
      <c r="K110" s="4"/>
    </row>
    <row r="111" ht="15.75" customHeight="1">
      <c r="B111" s="5"/>
      <c r="H111" s="10"/>
      <c r="K111" s="4"/>
    </row>
    <row r="112" ht="15.75" customHeight="1">
      <c r="B112" s="5"/>
      <c r="H112" s="10"/>
      <c r="K112" s="4"/>
    </row>
    <row r="113" ht="15.75" customHeight="1">
      <c r="B113" s="5"/>
      <c r="H113" s="10"/>
      <c r="K113" s="4"/>
    </row>
    <row r="114" ht="15.75" customHeight="1">
      <c r="B114" s="5"/>
      <c r="H114" s="10"/>
      <c r="K114" s="4"/>
    </row>
    <row r="115" ht="15.75" customHeight="1">
      <c r="B115" s="5"/>
      <c r="H115" s="10"/>
      <c r="K115" s="4"/>
    </row>
    <row r="116" ht="15.75" customHeight="1">
      <c r="B116" s="5"/>
      <c r="C116" s="75"/>
      <c r="H116" s="10"/>
      <c r="K116" s="4"/>
    </row>
    <row r="117" ht="15.75" customHeight="1">
      <c r="B117" s="5"/>
      <c r="C117" s="75"/>
      <c r="H117" s="10"/>
      <c r="K117" s="4"/>
    </row>
    <row r="118" ht="15.75" customHeight="1">
      <c r="B118" s="5"/>
      <c r="C118" s="75"/>
      <c r="H118" s="10"/>
      <c r="K118" s="4"/>
    </row>
    <row r="119" ht="15.75" customHeight="1">
      <c r="B119" s="5"/>
      <c r="C119" s="75"/>
      <c r="H119" s="10"/>
      <c r="K119" s="4"/>
    </row>
    <row r="120" ht="15.75" customHeight="1">
      <c r="B120" s="5"/>
      <c r="C120" s="75"/>
      <c r="H120" s="10"/>
      <c r="K120" s="4"/>
    </row>
    <row r="121" ht="15.75" customHeight="1">
      <c r="B121" s="5"/>
      <c r="C121" s="75"/>
      <c r="H121" s="10"/>
      <c r="K121" s="4"/>
    </row>
    <row r="122" ht="15.75" customHeight="1">
      <c r="B122" s="5"/>
      <c r="C122" s="75"/>
      <c r="H122" s="10"/>
      <c r="K122" s="4"/>
    </row>
    <row r="123" ht="15.75" customHeight="1">
      <c r="B123" s="5"/>
      <c r="C123" s="75"/>
      <c r="H123" s="10"/>
      <c r="K123" s="4"/>
    </row>
    <row r="124" ht="15.75" customHeight="1">
      <c r="B124" s="5"/>
      <c r="C124" s="75"/>
      <c r="H124" s="10"/>
      <c r="K124" s="4"/>
    </row>
    <row r="125" ht="15.75" customHeight="1">
      <c r="B125" s="5"/>
      <c r="H125" s="10"/>
      <c r="K125" s="4"/>
    </row>
    <row r="126" ht="15.75" customHeight="1">
      <c r="B126" s="76"/>
      <c r="C126" s="77"/>
      <c r="D126" s="77"/>
      <c r="E126" s="77"/>
      <c r="F126" s="77"/>
      <c r="G126" s="77"/>
      <c r="H126" s="78"/>
      <c r="K126" s="4"/>
    </row>
    <row r="127" ht="15.75" customHeight="1">
      <c r="K127" s="4"/>
    </row>
    <row r="128" ht="15.75" customHeight="1">
      <c r="K128" s="4"/>
    </row>
    <row r="129" ht="15.75" customHeight="1">
      <c r="K129" s="4"/>
    </row>
    <row r="130" ht="15.75" customHeight="1">
      <c r="K130" s="4"/>
    </row>
    <row r="131" ht="15.75" customHeight="1">
      <c r="K131" s="4"/>
    </row>
    <row r="132" ht="15.75" customHeight="1">
      <c r="K132" s="4"/>
    </row>
    <row r="133" ht="15.75" customHeight="1">
      <c r="K133" s="4"/>
    </row>
    <row r="134" ht="15.75" customHeight="1">
      <c r="K134" s="4"/>
    </row>
    <row r="135" ht="15.75" customHeight="1">
      <c r="K135" s="4"/>
    </row>
    <row r="136" ht="15.75" customHeight="1">
      <c r="K136" s="4"/>
    </row>
    <row r="137" ht="15.75" customHeight="1">
      <c r="K137" s="4"/>
    </row>
    <row r="138" ht="15.75" customHeight="1">
      <c r="K138" s="4"/>
    </row>
    <row r="139" ht="15.75" customHeight="1">
      <c r="K139" s="4"/>
    </row>
    <row r="140" ht="15.75" customHeight="1">
      <c r="K140" s="4"/>
    </row>
    <row r="141" ht="15.75" customHeight="1">
      <c r="K141" s="4"/>
    </row>
    <row r="142" ht="15.75" customHeight="1">
      <c r="K142" s="4"/>
    </row>
    <row r="143" ht="15.75" customHeight="1">
      <c r="K143" s="4"/>
    </row>
    <row r="144" ht="15.75" customHeight="1">
      <c r="K144" s="4"/>
    </row>
    <row r="145" ht="15.75" customHeight="1">
      <c r="K145" s="4"/>
    </row>
    <row r="146" ht="15.75" customHeight="1">
      <c r="K146" s="4"/>
    </row>
    <row r="147" ht="15.75" customHeight="1">
      <c r="K147" s="4"/>
    </row>
    <row r="148" ht="15.75" customHeight="1">
      <c r="K148" s="4"/>
    </row>
    <row r="149" ht="15.75" customHeight="1">
      <c r="K149" s="4"/>
    </row>
    <row r="150" ht="15.75" customHeight="1">
      <c r="K150" s="4"/>
    </row>
    <row r="151" ht="15.75" customHeight="1">
      <c r="K151" s="4"/>
    </row>
    <row r="152" ht="15.75" customHeight="1">
      <c r="K152" s="4"/>
    </row>
    <row r="153" ht="15.75" customHeight="1">
      <c r="K153" s="4"/>
    </row>
    <row r="154" ht="15.75" customHeight="1">
      <c r="K154" s="4"/>
    </row>
    <row r="155" ht="15.75" customHeight="1">
      <c r="K155" s="4"/>
    </row>
    <row r="156" ht="15.75" customHeight="1">
      <c r="K156" s="4"/>
    </row>
    <row r="157" ht="15.75" customHeight="1">
      <c r="K157" s="4"/>
    </row>
    <row r="158" ht="15.75" customHeight="1">
      <c r="K158" s="4"/>
    </row>
    <row r="159" ht="15.75" customHeight="1">
      <c r="K159" s="4"/>
    </row>
    <row r="160" ht="15.75" customHeight="1">
      <c r="K160" s="4"/>
    </row>
    <row r="161" ht="15.75" customHeight="1">
      <c r="K161" s="4"/>
    </row>
    <row r="162" ht="15.75" customHeight="1">
      <c r="K162" s="4"/>
    </row>
    <row r="163" ht="15.75" customHeight="1">
      <c r="K163" s="4"/>
    </row>
    <row r="164" ht="15.75" customHeight="1">
      <c r="K164" s="4"/>
    </row>
    <row r="165" ht="15.75" customHeight="1">
      <c r="K165" s="4"/>
    </row>
    <row r="166" ht="15.75" customHeight="1">
      <c r="K166" s="4"/>
    </row>
    <row r="167" ht="15.75" customHeight="1">
      <c r="K167" s="4"/>
    </row>
    <row r="168" ht="15.75" customHeight="1">
      <c r="K168" s="4"/>
    </row>
    <row r="169" ht="15.75" customHeight="1">
      <c r="K169" s="4"/>
    </row>
    <row r="170" ht="15.75" customHeight="1">
      <c r="K170" s="4"/>
    </row>
    <row r="171" ht="15.75" customHeight="1">
      <c r="K171" s="4"/>
    </row>
    <row r="172" ht="15.75" customHeight="1">
      <c r="K172" s="4"/>
    </row>
    <row r="173" ht="15.75" customHeight="1">
      <c r="K173" s="4"/>
    </row>
    <row r="174" ht="15.75" customHeight="1">
      <c r="K174" s="4"/>
    </row>
    <row r="175" ht="15.75" customHeight="1">
      <c r="K175" s="4"/>
    </row>
    <row r="176" ht="15.75" customHeight="1">
      <c r="K176" s="4"/>
    </row>
    <row r="177" ht="15.75" customHeight="1">
      <c r="K177" s="4"/>
    </row>
    <row r="178" ht="15.75" customHeight="1">
      <c r="K178" s="4"/>
    </row>
    <row r="179" ht="15.75" customHeight="1">
      <c r="K179" s="4"/>
    </row>
    <row r="180" ht="15.75" customHeight="1">
      <c r="K180" s="4"/>
    </row>
    <row r="181" ht="15.75" customHeight="1">
      <c r="K181" s="4"/>
    </row>
    <row r="182" ht="15.75" customHeight="1">
      <c r="K182" s="4"/>
    </row>
    <row r="183" ht="15.75" customHeight="1">
      <c r="K183" s="4"/>
    </row>
    <row r="184" ht="15.75" customHeight="1">
      <c r="K184" s="4"/>
    </row>
    <row r="185" ht="15.75" customHeight="1">
      <c r="K185" s="4"/>
    </row>
    <row r="186" ht="15.75" customHeight="1">
      <c r="K186" s="4"/>
    </row>
    <row r="187" ht="15.75" customHeight="1">
      <c r="K187" s="4"/>
    </row>
    <row r="188" ht="15.75" customHeight="1">
      <c r="K188" s="4"/>
    </row>
    <row r="189" ht="15.75" customHeight="1">
      <c r="K189" s="4"/>
    </row>
    <row r="190" ht="15.75" customHeight="1">
      <c r="K190" s="4"/>
    </row>
    <row r="191" ht="15.75" customHeight="1">
      <c r="K191" s="4"/>
    </row>
    <row r="192" ht="15.75" customHeight="1">
      <c r="K192" s="4"/>
    </row>
    <row r="193" ht="15.75" customHeight="1">
      <c r="K193" s="4"/>
    </row>
    <row r="194" ht="15.75" customHeight="1">
      <c r="K194" s="4"/>
    </row>
    <row r="195" ht="15.75" customHeight="1">
      <c r="K195" s="4"/>
    </row>
    <row r="196" ht="15.75" customHeight="1">
      <c r="K196" s="4"/>
    </row>
    <row r="197" ht="15.75" customHeight="1">
      <c r="K197" s="4"/>
    </row>
    <row r="198" ht="15.75" customHeight="1">
      <c r="K198" s="4"/>
    </row>
    <row r="199" ht="15.75" customHeight="1">
      <c r="K199" s="4"/>
    </row>
    <row r="200" ht="15.75" customHeight="1">
      <c r="K200" s="4"/>
    </row>
    <row r="201" ht="15.75" customHeight="1">
      <c r="K201" s="4"/>
    </row>
    <row r="202" ht="15.75" customHeight="1">
      <c r="K202" s="4"/>
    </row>
    <row r="203" ht="15.75" customHeight="1">
      <c r="K203" s="4"/>
    </row>
    <row r="204" ht="15.75" customHeight="1">
      <c r="K204" s="4"/>
    </row>
    <row r="205" ht="15.75" customHeight="1">
      <c r="K205" s="4"/>
    </row>
    <row r="206" ht="15.75" customHeight="1">
      <c r="K206" s="4"/>
    </row>
    <row r="207" ht="15.75" customHeight="1">
      <c r="K207" s="4"/>
    </row>
    <row r="208" ht="15.75" customHeight="1">
      <c r="K208" s="4"/>
    </row>
    <row r="209" ht="15.75" customHeight="1">
      <c r="K209" s="4"/>
    </row>
    <row r="210" ht="15.75" customHeight="1">
      <c r="K210" s="4"/>
    </row>
    <row r="211" ht="15.75" customHeight="1">
      <c r="K211" s="4"/>
    </row>
    <row r="212" ht="15.75" customHeight="1">
      <c r="K212" s="4"/>
    </row>
    <row r="213" ht="15.75" customHeight="1">
      <c r="K213" s="4"/>
    </row>
    <row r="214" ht="15.75" customHeight="1">
      <c r="K214" s="4"/>
    </row>
    <row r="215" ht="15.75" customHeight="1">
      <c r="K215" s="4"/>
    </row>
    <row r="216" ht="15.75" customHeight="1">
      <c r="K216" s="4"/>
    </row>
    <row r="217" ht="15.75" customHeight="1">
      <c r="K217" s="4"/>
    </row>
    <row r="218" ht="15.75" customHeight="1">
      <c r="K218" s="4"/>
    </row>
    <row r="219" ht="15.75" customHeight="1">
      <c r="K219" s="4"/>
    </row>
    <row r="220" ht="15.75" customHeight="1">
      <c r="K220" s="4"/>
    </row>
    <row r="221" ht="15.75" customHeight="1">
      <c r="K221" s="4"/>
    </row>
    <row r="222" ht="15.75" customHeight="1">
      <c r="K222" s="4"/>
    </row>
    <row r="223" ht="15.75" customHeight="1">
      <c r="K223" s="4"/>
    </row>
    <row r="224" ht="15.75" customHeight="1">
      <c r="K224" s="4"/>
    </row>
    <row r="225" ht="15.75" customHeight="1">
      <c r="K225" s="4"/>
    </row>
    <row r="226" ht="15.75" customHeight="1">
      <c r="K226" s="4"/>
    </row>
    <row r="227" ht="15.75" customHeight="1">
      <c r="K227" s="4"/>
    </row>
    <row r="228" ht="15.75" customHeight="1">
      <c r="K228" s="4"/>
    </row>
    <row r="229" ht="15.75" customHeight="1">
      <c r="K229" s="4"/>
    </row>
    <row r="230" ht="15.75" customHeight="1">
      <c r="K230" s="4"/>
    </row>
    <row r="231" ht="15.75" customHeight="1">
      <c r="K231" s="4"/>
    </row>
    <row r="232" ht="15.75" customHeight="1">
      <c r="K232" s="4"/>
    </row>
    <row r="233" ht="15.75" customHeight="1">
      <c r="K233" s="4"/>
    </row>
    <row r="234" ht="15.75" customHeight="1">
      <c r="K234" s="4"/>
    </row>
    <row r="235" ht="15.75" customHeight="1">
      <c r="K235" s="4"/>
    </row>
    <row r="236" ht="15.75" customHeight="1">
      <c r="K236" s="4"/>
    </row>
    <row r="237" ht="15.75" customHeight="1">
      <c r="K237" s="4"/>
    </row>
    <row r="238" ht="15.75" customHeight="1">
      <c r="K238" s="4"/>
    </row>
    <row r="239" ht="15.75" customHeight="1">
      <c r="K239" s="4"/>
    </row>
    <row r="240" ht="15.75" customHeight="1">
      <c r="K240" s="4"/>
    </row>
    <row r="241" ht="15.75" customHeight="1">
      <c r="K241" s="4"/>
    </row>
    <row r="242" ht="15.75" customHeight="1">
      <c r="K242" s="4"/>
    </row>
    <row r="243" ht="15.75" customHeight="1">
      <c r="K243" s="4"/>
    </row>
    <row r="244" ht="15.75" customHeight="1">
      <c r="K244" s="4"/>
    </row>
    <row r="245" ht="15.75" customHeight="1">
      <c r="K245" s="4"/>
    </row>
    <row r="246" ht="15.75" customHeight="1">
      <c r="K246" s="4"/>
    </row>
    <row r="247" ht="15.75" customHeight="1">
      <c r="K247" s="4"/>
    </row>
    <row r="248" ht="15.75" customHeight="1">
      <c r="K248" s="4"/>
    </row>
    <row r="249" ht="15.75" customHeight="1">
      <c r="K249" s="4"/>
    </row>
    <row r="250" ht="15.75" customHeight="1">
      <c r="K250" s="4"/>
    </row>
    <row r="251" ht="15.75" customHeight="1">
      <c r="K251" s="4"/>
    </row>
    <row r="252" ht="15.75" customHeight="1">
      <c r="K252" s="4"/>
    </row>
    <row r="253" ht="15.75" customHeight="1">
      <c r="K253" s="4"/>
    </row>
    <row r="254" ht="15.75" customHeight="1">
      <c r="K254" s="4"/>
    </row>
    <row r="255" ht="15.75" customHeight="1">
      <c r="K255" s="4"/>
    </row>
    <row r="256" ht="15.75" customHeight="1">
      <c r="K256" s="4"/>
    </row>
    <row r="257" ht="15.75" customHeight="1">
      <c r="K257" s="4"/>
    </row>
    <row r="258" ht="15.75" customHeight="1">
      <c r="K258" s="4"/>
    </row>
    <row r="259" ht="15.75" customHeight="1">
      <c r="K259" s="4"/>
    </row>
    <row r="260" ht="15.75" customHeight="1">
      <c r="K260" s="4"/>
    </row>
    <row r="261" ht="15.75" customHeight="1">
      <c r="K261" s="4"/>
    </row>
    <row r="262" ht="15.75" customHeight="1">
      <c r="K262" s="4"/>
    </row>
    <row r="263" ht="15.75" customHeight="1">
      <c r="K263" s="4"/>
    </row>
    <row r="264" ht="15.75" customHeight="1">
      <c r="K264" s="4"/>
    </row>
    <row r="265" ht="15.75" customHeight="1">
      <c r="K265" s="4"/>
    </row>
    <row r="266" ht="15.75" customHeight="1">
      <c r="K266" s="4"/>
    </row>
    <row r="267" ht="15.75" customHeight="1">
      <c r="K267" s="4"/>
    </row>
    <row r="268" ht="15.75" customHeight="1">
      <c r="K268" s="4"/>
    </row>
    <row r="269" ht="15.75" customHeight="1">
      <c r="K269" s="4"/>
    </row>
    <row r="270" ht="15.75" customHeight="1">
      <c r="K270" s="4"/>
    </row>
    <row r="271" ht="15.75" customHeight="1">
      <c r="K271" s="4"/>
    </row>
    <row r="272" ht="15.75" customHeight="1">
      <c r="K272" s="4"/>
    </row>
    <row r="273" ht="15.75" customHeight="1">
      <c r="K273" s="4"/>
    </row>
    <row r="274" ht="15.75" customHeight="1">
      <c r="K274" s="4"/>
    </row>
    <row r="275" ht="15.75" customHeight="1">
      <c r="K275" s="4"/>
    </row>
    <row r="276" ht="15.75" customHeight="1">
      <c r="K276" s="4"/>
    </row>
    <row r="277" ht="15.75" customHeight="1">
      <c r="K277" s="4"/>
    </row>
    <row r="278" ht="15.75" customHeight="1">
      <c r="K278" s="4"/>
    </row>
    <row r="279" ht="15.75" customHeight="1">
      <c r="K279" s="4"/>
    </row>
    <row r="280" ht="15.75" customHeight="1">
      <c r="K280" s="4"/>
    </row>
    <row r="281" ht="15.75" customHeight="1">
      <c r="K281" s="4"/>
    </row>
    <row r="282" ht="15.75" customHeight="1">
      <c r="K282" s="4"/>
    </row>
    <row r="283" ht="15.75" customHeight="1">
      <c r="K283" s="4"/>
    </row>
    <row r="284" ht="15.75" customHeight="1">
      <c r="K284" s="4"/>
    </row>
    <row r="285" ht="15.75" customHeight="1">
      <c r="K285" s="4"/>
    </row>
    <row r="286" ht="15.75" customHeight="1">
      <c r="K286" s="4"/>
    </row>
    <row r="287" ht="15.75" customHeight="1">
      <c r="K287" s="4"/>
    </row>
    <row r="288" ht="15.75" customHeight="1">
      <c r="K288" s="4"/>
    </row>
    <row r="289" ht="15.75" customHeight="1">
      <c r="K289" s="4"/>
    </row>
    <row r="290" ht="15.75" customHeight="1">
      <c r="K290" s="4"/>
    </row>
    <row r="291" ht="15.75" customHeight="1">
      <c r="K291" s="4"/>
    </row>
    <row r="292" ht="15.75" customHeight="1">
      <c r="K292" s="4"/>
    </row>
    <row r="293" ht="15.75" customHeight="1">
      <c r="K293" s="4"/>
    </row>
    <row r="294" ht="15.75" customHeight="1">
      <c r="K294" s="4"/>
    </row>
    <row r="295" ht="15.75" customHeight="1">
      <c r="K295" s="4"/>
    </row>
    <row r="296" ht="15.75" customHeight="1">
      <c r="K296" s="4"/>
    </row>
    <row r="297" ht="15.75" customHeight="1">
      <c r="K297" s="4"/>
    </row>
    <row r="298" ht="15.75" customHeight="1">
      <c r="K298" s="4"/>
    </row>
    <row r="299" ht="15.75" customHeight="1">
      <c r="K299" s="4"/>
    </row>
    <row r="300" ht="15.75" customHeight="1">
      <c r="K300" s="4"/>
    </row>
    <row r="301" ht="15.75" customHeight="1">
      <c r="K301" s="4"/>
    </row>
    <row r="302" ht="15.75" customHeight="1">
      <c r="K302" s="4"/>
    </row>
    <row r="303" ht="15.75" customHeight="1">
      <c r="K303" s="4"/>
    </row>
    <row r="304" ht="15.75" customHeight="1">
      <c r="K304" s="4"/>
    </row>
    <row r="305" ht="15.75" customHeight="1">
      <c r="K305" s="4"/>
    </row>
    <row r="306" ht="15.75" customHeight="1">
      <c r="K306" s="4"/>
    </row>
    <row r="307" ht="15.75" customHeight="1">
      <c r="K307" s="4"/>
    </row>
    <row r="308" ht="15.75" customHeight="1">
      <c r="K308" s="4"/>
    </row>
    <row r="309" ht="15.75" customHeight="1">
      <c r="K309" s="4"/>
    </row>
    <row r="310" ht="15.75" customHeight="1">
      <c r="K310" s="4"/>
    </row>
    <row r="311" ht="15.75" customHeight="1">
      <c r="K311" s="4"/>
    </row>
    <row r="312" ht="15.75" customHeight="1">
      <c r="K312" s="4"/>
    </row>
    <row r="313" ht="15.75" customHeight="1">
      <c r="K313" s="4"/>
    </row>
    <row r="314" ht="15.75" customHeight="1">
      <c r="K314" s="4"/>
    </row>
    <row r="315" ht="15.75" customHeight="1">
      <c r="K315" s="4"/>
    </row>
    <row r="316" ht="15.75" customHeight="1">
      <c r="K316" s="4"/>
    </row>
    <row r="317" ht="15.75" customHeight="1">
      <c r="K317" s="4"/>
    </row>
    <row r="318" ht="15.75" customHeight="1">
      <c r="K318" s="4"/>
    </row>
    <row r="319" ht="15.75" customHeight="1">
      <c r="K319" s="4"/>
    </row>
    <row r="320" ht="15.75" customHeight="1">
      <c r="K320" s="4"/>
    </row>
    <row r="321" ht="15.75" customHeight="1">
      <c r="K321" s="4"/>
    </row>
    <row r="322" ht="15.75" customHeight="1">
      <c r="K322" s="4"/>
    </row>
    <row r="323" ht="15.75" customHeight="1">
      <c r="K323" s="4"/>
    </row>
    <row r="324" ht="15.75" customHeight="1">
      <c r="K324" s="4"/>
    </row>
    <row r="325" ht="15.75" customHeight="1">
      <c r="K325" s="4"/>
    </row>
    <row r="326" ht="15.75" customHeight="1">
      <c r="K326" s="4"/>
    </row>
    <row r="327" ht="15.75" customHeight="1">
      <c r="K327" s="4"/>
    </row>
    <row r="328" ht="15.75" customHeight="1">
      <c r="K328" s="4"/>
    </row>
    <row r="329" ht="15.75" customHeight="1">
      <c r="K329" s="4"/>
    </row>
    <row r="330" ht="15.75" customHeight="1">
      <c r="K330" s="4"/>
    </row>
    <row r="331" ht="15.75" customHeight="1">
      <c r="K331" s="4"/>
    </row>
    <row r="332" ht="15.75" customHeight="1">
      <c r="K332" s="4"/>
    </row>
    <row r="333" ht="15.75" customHeight="1">
      <c r="K333" s="4"/>
    </row>
    <row r="334" ht="15.75" customHeight="1">
      <c r="K334" s="4"/>
    </row>
    <row r="335" ht="15.75" customHeight="1">
      <c r="K335" s="4"/>
    </row>
    <row r="336" ht="15.75" customHeight="1">
      <c r="K336" s="4"/>
    </row>
    <row r="337" ht="15.75" customHeight="1">
      <c r="K337" s="4"/>
    </row>
    <row r="338" ht="15.75" customHeight="1">
      <c r="K338" s="4"/>
    </row>
    <row r="339" ht="15.75" customHeight="1">
      <c r="K339" s="4"/>
    </row>
    <row r="340" ht="15.75" customHeight="1">
      <c r="K340" s="4"/>
    </row>
    <row r="341" ht="15.75" customHeight="1">
      <c r="K341" s="4"/>
    </row>
    <row r="342" ht="15.75" customHeight="1">
      <c r="K342" s="4"/>
    </row>
    <row r="343" ht="15.75" customHeight="1">
      <c r="K343" s="4"/>
    </row>
    <row r="344" ht="15.75" customHeight="1">
      <c r="K344" s="4"/>
    </row>
    <row r="345" ht="15.75" customHeight="1">
      <c r="K345" s="4"/>
    </row>
    <row r="346" ht="15.75" customHeight="1">
      <c r="K346" s="4"/>
    </row>
    <row r="347" ht="15.75" customHeight="1">
      <c r="K347" s="4"/>
    </row>
    <row r="348" ht="15.75" customHeight="1">
      <c r="K348" s="4"/>
    </row>
    <row r="349" ht="15.75" customHeight="1">
      <c r="K349" s="4"/>
    </row>
    <row r="350" ht="15.75" customHeight="1">
      <c r="K350" s="4"/>
    </row>
    <row r="351" ht="15.75" customHeight="1">
      <c r="K351" s="4"/>
    </row>
    <row r="352" ht="15.75" customHeight="1">
      <c r="K352" s="4"/>
    </row>
    <row r="353" ht="15.75" customHeight="1">
      <c r="K353" s="4"/>
    </row>
    <row r="354" ht="15.75" customHeight="1">
      <c r="K354" s="4"/>
    </row>
    <row r="355" ht="15.75" customHeight="1">
      <c r="K355" s="4"/>
    </row>
    <row r="356" ht="15.75" customHeight="1">
      <c r="K356" s="4"/>
    </row>
    <row r="357" ht="15.75" customHeight="1">
      <c r="K357" s="4"/>
    </row>
    <row r="358" ht="15.75" customHeight="1">
      <c r="K358" s="4"/>
    </row>
    <row r="359" ht="15.75" customHeight="1">
      <c r="K359" s="4"/>
    </row>
    <row r="360" ht="15.75" customHeight="1">
      <c r="K360" s="4"/>
    </row>
    <row r="361" ht="15.75" customHeight="1">
      <c r="K361" s="4"/>
    </row>
    <row r="362" ht="15.75" customHeight="1">
      <c r="K362" s="4"/>
    </row>
    <row r="363" ht="15.75" customHeight="1">
      <c r="K363" s="4"/>
    </row>
    <row r="364" ht="15.75" customHeight="1">
      <c r="K364" s="4"/>
    </row>
    <row r="365" ht="15.75" customHeight="1">
      <c r="K365" s="4"/>
    </row>
    <row r="366" ht="15.75" customHeight="1">
      <c r="K366" s="4"/>
    </row>
    <row r="367" ht="15.75" customHeight="1">
      <c r="K367" s="4"/>
    </row>
    <row r="368" ht="15.75" customHeight="1">
      <c r="K368" s="4"/>
    </row>
    <row r="369" ht="15.75" customHeight="1">
      <c r="K369" s="4"/>
    </row>
    <row r="370" ht="15.75" customHeight="1">
      <c r="K370" s="4"/>
    </row>
    <row r="371" ht="15.75" customHeight="1">
      <c r="K371" s="4"/>
    </row>
    <row r="372" ht="15.75" customHeight="1">
      <c r="K372" s="4"/>
    </row>
    <row r="373" ht="15.75" customHeight="1">
      <c r="K373" s="4"/>
    </row>
    <row r="374" ht="15.75" customHeight="1">
      <c r="K374" s="4"/>
    </row>
    <row r="375" ht="15.75" customHeight="1">
      <c r="K375" s="4"/>
    </row>
    <row r="376" ht="15.75" customHeight="1">
      <c r="K376" s="4"/>
    </row>
    <row r="377" ht="15.75" customHeight="1">
      <c r="K377" s="4"/>
    </row>
    <row r="378" ht="15.75" customHeight="1">
      <c r="K378" s="4"/>
    </row>
    <row r="379" ht="15.75" customHeight="1">
      <c r="K379" s="4"/>
    </row>
    <row r="380" ht="15.75" customHeight="1">
      <c r="K380" s="4"/>
    </row>
    <row r="381" ht="15.75" customHeight="1">
      <c r="K381" s="4"/>
    </row>
    <row r="382" ht="15.75" customHeight="1">
      <c r="K382" s="4"/>
    </row>
    <row r="383" ht="15.75" customHeight="1">
      <c r="K383" s="4"/>
    </row>
    <row r="384" ht="15.75" customHeight="1">
      <c r="K384" s="4"/>
    </row>
    <row r="385" ht="15.75" customHeight="1">
      <c r="K385" s="4"/>
    </row>
    <row r="386" ht="15.75" customHeight="1">
      <c r="K386" s="4"/>
    </row>
    <row r="387" ht="15.75" customHeight="1">
      <c r="K387" s="4"/>
    </row>
    <row r="388" ht="15.75" customHeight="1">
      <c r="K388" s="4"/>
    </row>
    <row r="389" ht="15.75" customHeight="1">
      <c r="K389" s="4"/>
    </row>
    <row r="390" ht="15.75" customHeight="1">
      <c r="K390" s="4"/>
    </row>
    <row r="391" ht="15.75" customHeight="1">
      <c r="K391" s="4"/>
    </row>
    <row r="392" ht="15.75" customHeight="1">
      <c r="K392" s="4"/>
    </row>
    <row r="393" ht="15.75" customHeight="1">
      <c r="K393" s="4"/>
    </row>
    <row r="394" ht="15.75" customHeight="1">
      <c r="K394" s="4"/>
    </row>
    <row r="395" ht="15.75" customHeight="1">
      <c r="K395" s="4"/>
    </row>
    <row r="396" ht="15.75" customHeight="1">
      <c r="K396" s="4"/>
    </row>
    <row r="397" ht="15.75" customHeight="1">
      <c r="K397" s="4"/>
    </row>
    <row r="398" ht="15.75" customHeight="1">
      <c r="K398" s="4"/>
    </row>
    <row r="399" ht="15.75" customHeight="1">
      <c r="K399" s="4"/>
    </row>
    <row r="400" ht="15.75" customHeight="1">
      <c r="K400" s="4"/>
    </row>
    <row r="401" ht="15.75" customHeight="1">
      <c r="K401" s="4"/>
    </row>
    <row r="402" ht="15.75" customHeight="1">
      <c r="K402" s="4"/>
    </row>
    <row r="403" ht="15.75" customHeight="1">
      <c r="K403" s="4"/>
    </row>
    <row r="404" ht="15.75" customHeight="1">
      <c r="K404" s="4"/>
    </row>
    <row r="405" ht="15.75" customHeight="1">
      <c r="K405" s="4"/>
    </row>
    <row r="406" ht="15.75" customHeight="1">
      <c r="K406" s="4"/>
    </row>
    <row r="407" ht="15.75" customHeight="1">
      <c r="K407" s="4"/>
    </row>
    <row r="408" ht="15.75" customHeight="1">
      <c r="K408" s="4"/>
    </row>
    <row r="409" ht="15.75" customHeight="1">
      <c r="K409" s="4"/>
    </row>
    <row r="410" ht="15.75" customHeight="1">
      <c r="K410" s="4"/>
    </row>
    <row r="411" ht="15.75" customHeight="1">
      <c r="K411" s="4"/>
    </row>
    <row r="412" ht="15.75" customHeight="1">
      <c r="K412" s="4"/>
    </row>
    <row r="413" ht="15.75" customHeight="1">
      <c r="K413" s="4"/>
    </row>
    <row r="414" ht="15.75" customHeight="1">
      <c r="K414" s="4"/>
    </row>
    <row r="415" ht="15.75" customHeight="1">
      <c r="K415" s="4"/>
    </row>
    <row r="416" ht="15.75" customHeight="1">
      <c r="K416" s="4"/>
    </row>
    <row r="417" ht="15.75" customHeight="1">
      <c r="K417" s="4"/>
    </row>
    <row r="418" ht="15.75" customHeight="1">
      <c r="K418" s="4"/>
    </row>
    <row r="419" ht="15.75" customHeight="1">
      <c r="K419" s="4"/>
    </row>
    <row r="420" ht="15.75" customHeight="1">
      <c r="K420" s="4"/>
    </row>
    <row r="421" ht="15.75" customHeight="1">
      <c r="K421" s="4"/>
    </row>
    <row r="422" ht="15.75" customHeight="1">
      <c r="K422" s="4"/>
    </row>
    <row r="423" ht="15.75" customHeight="1">
      <c r="K423" s="4"/>
    </row>
    <row r="424" ht="15.75" customHeight="1">
      <c r="K424" s="4"/>
    </row>
    <row r="425" ht="15.75" customHeight="1">
      <c r="K425" s="4"/>
    </row>
    <row r="426" ht="15.75" customHeight="1">
      <c r="K426" s="4"/>
    </row>
    <row r="427" ht="15.75" customHeight="1">
      <c r="K427" s="4"/>
    </row>
    <row r="428" ht="15.75" customHeight="1">
      <c r="K428" s="4"/>
    </row>
    <row r="429" ht="15.75" customHeight="1">
      <c r="K429" s="4"/>
    </row>
    <row r="430" ht="15.75" customHeight="1">
      <c r="K430" s="4"/>
    </row>
    <row r="431" ht="15.75" customHeight="1">
      <c r="K431" s="4"/>
    </row>
    <row r="432" ht="15.75" customHeight="1">
      <c r="K432" s="4"/>
    </row>
    <row r="433" ht="15.75" customHeight="1">
      <c r="K433" s="4"/>
    </row>
    <row r="434" ht="15.75" customHeight="1">
      <c r="K434" s="4"/>
    </row>
    <row r="435" ht="15.75" customHeight="1">
      <c r="K435" s="4"/>
    </row>
    <row r="436" ht="15.75" customHeight="1">
      <c r="K436" s="4"/>
    </row>
    <row r="437" ht="15.75" customHeight="1">
      <c r="K437" s="4"/>
    </row>
    <row r="438" ht="15.75" customHeight="1">
      <c r="K438" s="4"/>
    </row>
    <row r="439" ht="15.75" customHeight="1">
      <c r="K439" s="4"/>
    </row>
    <row r="440" ht="15.75" customHeight="1">
      <c r="K440" s="4"/>
    </row>
    <row r="441" ht="15.75" customHeight="1">
      <c r="K441" s="4"/>
    </row>
    <row r="442" ht="15.75" customHeight="1">
      <c r="K442" s="4"/>
    </row>
    <row r="443" ht="15.75" customHeight="1">
      <c r="K443" s="4"/>
    </row>
    <row r="444" ht="15.75" customHeight="1">
      <c r="K444" s="4"/>
    </row>
    <row r="445" ht="15.75" customHeight="1">
      <c r="K445" s="4"/>
    </row>
    <row r="446" ht="15.75" customHeight="1">
      <c r="K446" s="4"/>
    </row>
    <row r="447" ht="15.75" customHeight="1">
      <c r="K447" s="4"/>
    </row>
    <row r="448" ht="15.75" customHeight="1">
      <c r="K448" s="4"/>
    </row>
    <row r="449" ht="15.75" customHeight="1">
      <c r="K449" s="4"/>
    </row>
    <row r="450" ht="15.75" customHeight="1">
      <c r="K450" s="4"/>
    </row>
    <row r="451" ht="15.75" customHeight="1">
      <c r="K451" s="4"/>
    </row>
    <row r="452" ht="15.75" customHeight="1">
      <c r="K452" s="4"/>
    </row>
    <row r="453" ht="15.75" customHeight="1">
      <c r="K453" s="4"/>
    </row>
    <row r="454" ht="15.75" customHeight="1">
      <c r="K454" s="4"/>
    </row>
    <row r="455" ht="15.75" customHeight="1">
      <c r="K455" s="4"/>
    </row>
    <row r="456" ht="15.75" customHeight="1">
      <c r="K456" s="4"/>
    </row>
    <row r="457" ht="15.75" customHeight="1">
      <c r="K457" s="4"/>
    </row>
    <row r="458" ht="15.75" customHeight="1">
      <c r="K458" s="4"/>
    </row>
    <row r="459" ht="15.75" customHeight="1">
      <c r="K459" s="4"/>
    </row>
    <row r="460" ht="15.75" customHeight="1">
      <c r="K460" s="4"/>
    </row>
    <row r="461" ht="15.75" customHeight="1">
      <c r="K461" s="4"/>
    </row>
    <row r="462" ht="15.75" customHeight="1">
      <c r="K462" s="4"/>
    </row>
    <row r="463" ht="15.75" customHeight="1">
      <c r="K463" s="4"/>
    </row>
    <row r="464" ht="15.75" customHeight="1">
      <c r="K464" s="4"/>
    </row>
    <row r="465" ht="15.75" customHeight="1">
      <c r="K465" s="4"/>
    </row>
    <row r="466" ht="15.75" customHeight="1">
      <c r="K466" s="4"/>
    </row>
    <row r="467" ht="15.75" customHeight="1">
      <c r="K467" s="4"/>
    </row>
    <row r="468" ht="15.75" customHeight="1">
      <c r="K468" s="4"/>
    </row>
    <row r="469" ht="15.75" customHeight="1">
      <c r="K469" s="4"/>
    </row>
    <row r="470" ht="15.75" customHeight="1">
      <c r="K470" s="4"/>
    </row>
    <row r="471" ht="15.75" customHeight="1">
      <c r="K471" s="4"/>
    </row>
    <row r="472" ht="15.75" customHeight="1">
      <c r="K472" s="4"/>
    </row>
    <row r="473" ht="15.75" customHeight="1">
      <c r="K473" s="4"/>
    </row>
    <row r="474" ht="15.75" customHeight="1">
      <c r="K474" s="4"/>
    </row>
    <row r="475" ht="15.75" customHeight="1">
      <c r="K475" s="4"/>
    </row>
    <row r="476" ht="15.75" customHeight="1">
      <c r="K476" s="4"/>
    </row>
    <row r="477" ht="15.75" customHeight="1">
      <c r="K477" s="4"/>
    </row>
    <row r="478" ht="15.75" customHeight="1">
      <c r="K478" s="4"/>
    </row>
    <row r="479" ht="15.75" customHeight="1">
      <c r="K479" s="4"/>
    </row>
    <row r="480" ht="15.75" customHeight="1">
      <c r="K480" s="4"/>
    </row>
    <row r="481" ht="15.75" customHeight="1">
      <c r="K481" s="4"/>
    </row>
    <row r="482" ht="15.75" customHeight="1">
      <c r="K482" s="4"/>
    </row>
    <row r="483" ht="15.75" customHeight="1">
      <c r="K483" s="4"/>
    </row>
    <row r="484" ht="15.75" customHeight="1">
      <c r="K484" s="4"/>
    </row>
    <row r="485" ht="15.75" customHeight="1">
      <c r="K485" s="4"/>
    </row>
    <row r="486" ht="15.75" customHeight="1">
      <c r="K486" s="4"/>
    </row>
    <row r="487" ht="15.75" customHeight="1">
      <c r="K487" s="4"/>
    </row>
    <row r="488" ht="15.75" customHeight="1">
      <c r="K488" s="4"/>
    </row>
    <row r="489" ht="15.75" customHeight="1">
      <c r="K489" s="4"/>
    </row>
    <row r="490" ht="15.75" customHeight="1">
      <c r="K490" s="4"/>
    </row>
    <row r="491" ht="15.75" customHeight="1">
      <c r="K491" s="4"/>
    </row>
    <row r="492" ht="15.75" customHeight="1">
      <c r="K492" s="4"/>
    </row>
    <row r="493" ht="15.75" customHeight="1">
      <c r="K493" s="4"/>
    </row>
    <row r="494" ht="15.75" customHeight="1">
      <c r="K494" s="4"/>
    </row>
    <row r="495" ht="15.75" customHeight="1">
      <c r="K495" s="4"/>
    </row>
    <row r="496" ht="15.75" customHeight="1">
      <c r="K496" s="4"/>
    </row>
    <row r="497" ht="15.75" customHeight="1">
      <c r="K497" s="4"/>
    </row>
    <row r="498" ht="15.75" customHeight="1">
      <c r="K498" s="4"/>
    </row>
    <row r="499" ht="15.75" customHeight="1">
      <c r="K499" s="4"/>
    </row>
    <row r="500" ht="15.75" customHeight="1">
      <c r="K500" s="4"/>
    </row>
    <row r="501" ht="15.75" customHeight="1">
      <c r="K501" s="4"/>
    </row>
    <row r="502" ht="15.75" customHeight="1">
      <c r="K502" s="4"/>
    </row>
    <row r="503" ht="15.75" customHeight="1">
      <c r="K503" s="4"/>
    </row>
    <row r="504" ht="15.75" customHeight="1">
      <c r="K504" s="4"/>
    </row>
    <row r="505" ht="15.75" customHeight="1">
      <c r="K505" s="4"/>
    </row>
    <row r="506" ht="15.75" customHeight="1">
      <c r="K506" s="4"/>
    </row>
    <row r="507" ht="15.75" customHeight="1">
      <c r="K507" s="4"/>
    </row>
    <row r="508" ht="15.75" customHeight="1">
      <c r="K508" s="4"/>
    </row>
    <row r="509" ht="15.75" customHeight="1">
      <c r="K509" s="4"/>
    </row>
    <row r="510" ht="15.75" customHeight="1">
      <c r="K510" s="4"/>
    </row>
    <row r="511" ht="15.75" customHeight="1">
      <c r="K511" s="4"/>
    </row>
    <row r="512" ht="15.75" customHeight="1">
      <c r="K512" s="4"/>
    </row>
    <row r="513" ht="15.75" customHeight="1">
      <c r="K513" s="4"/>
    </row>
    <row r="514" ht="15.75" customHeight="1">
      <c r="K514" s="4"/>
    </row>
    <row r="515" ht="15.75" customHeight="1">
      <c r="K515" s="4"/>
    </row>
    <row r="516" ht="15.75" customHeight="1">
      <c r="K516" s="4"/>
    </row>
    <row r="517" ht="15.75" customHeight="1">
      <c r="K517" s="4"/>
    </row>
    <row r="518" ht="15.75" customHeight="1">
      <c r="K518" s="4"/>
    </row>
    <row r="519" ht="15.75" customHeight="1">
      <c r="K519" s="4"/>
    </row>
    <row r="520" ht="15.75" customHeight="1">
      <c r="K520" s="4"/>
    </row>
    <row r="521" ht="15.75" customHeight="1">
      <c r="K521" s="4"/>
    </row>
    <row r="522" ht="15.75" customHeight="1">
      <c r="K522" s="4"/>
    </row>
    <row r="523" ht="15.75" customHeight="1">
      <c r="K523" s="4"/>
    </row>
    <row r="524" ht="15.75" customHeight="1">
      <c r="K524" s="4"/>
    </row>
    <row r="525" ht="15.75" customHeight="1">
      <c r="K525" s="4"/>
    </row>
    <row r="526" ht="15.75" customHeight="1">
      <c r="K526" s="4"/>
    </row>
    <row r="527" ht="15.75" customHeight="1">
      <c r="K527" s="4"/>
    </row>
    <row r="528" ht="15.75" customHeight="1">
      <c r="K528" s="4"/>
    </row>
    <row r="529" ht="15.75" customHeight="1">
      <c r="K529" s="4"/>
    </row>
    <row r="530" ht="15.75" customHeight="1">
      <c r="K530" s="4"/>
    </row>
    <row r="531" ht="15.75" customHeight="1">
      <c r="K531" s="4"/>
    </row>
    <row r="532" ht="15.75" customHeight="1">
      <c r="K532" s="4"/>
    </row>
    <row r="533" ht="15.75" customHeight="1">
      <c r="K533" s="4"/>
    </row>
    <row r="534" ht="15.75" customHeight="1">
      <c r="K534" s="4"/>
    </row>
    <row r="535" ht="15.75" customHeight="1">
      <c r="K535" s="4"/>
    </row>
    <row r="536" ht="15.75" customHeight="1">
      <c r="K536" s="4"/>
    </row>
    <row r="537" ht="15.75" customHeight="1">
      <c r="K537" s="4"/>
    </row>
    <row r="538" ht="15.75" customHeight="1">
      <c r="K538" s="4"/>
    </row>
    <row r="539" ht="15.75" customHeight="1">
      <c r="K539" s="4"/>
    </row>
    <row r="540" ht="15.75" customHeight="1">
      <c r="K540" s="4"/>
    </row>
    <row r="541" ht="15.75" customHeight="1">
      <c r="K541" s="4"/>
    </row>
    <row r="542" ht="15.75" customHeight="1">
      <c r="K542" s="4"/>
    </row>
    <row r="543" ht="15.75" customHeight="1">
      <c r="K543" s="4"/>
    </row>
    <row r="544" ht="15.75" customHeight="1">
      <c r="K544" s="4"/>
    </row>
    <row r="545" ht="15.75" customHeight="1">
      <c r="K545" s="4"/>
    </row>
    <row r="546" ht="15.75" customHeight="1">
      <c r="K546" s="4"/>
    </row>
    <row r="547" ht="15.75" customHeight="1">
      <c r="K547" s="4"/>
    </row>
    <row r="548" ht="15.75" customHeight="1">
      <c r="K548" s="4"/>
    </row>
    <row r="549" ht="15.75" customHeight="1">
      <c r="K549" s="4"/>
    </row>
    <row r="550" ht="15.75" customHeight="1">
      <c r="K550" s="4"/>
    </row>
    <row r="551" ht="15.75" customHeight="1">
      <c r="K551" s="4"/>
    </row>
    <row r="552" ht="15.75" customHeight="1">
      <c r="K552" s="4"/>
    </row>
    <row r="553" ht="15.75" customHeight="1">
      <c r="K553" s="4"/>
    </row>
    <row r="554" ht="15.75" customHeight="1">
      <c r="K554" s="4"/>
    </row>
    <row r="555" ht="15.75" customHeight="1">
      <c r="K555" s="4"/>
    </row>
    <row r="556" ht="15.75" customHeight="1">
      <c r="K556" s="4"/>
    </row>
    <row r="557" ht="15.75" customHeight="1">
      <c r="K557" s="4"/>
    </row>
    <row r="558" ht="15.75" customHeight="1">
      <c r="K558" s="4"/>
    </row>
    <row r="559" ht="15.75" customHeight="1">
      <c r="K559" s="4"/>
    </row>
    <row r="560" ht="15.75" customHeight="1">
      <c r="K560" s="4"/>
    </row>
    <row r="561" ht="15.75" customHeight="1">
      <c r="K561" s="4"/>
    </row>
    <row r="562" ht="15.75" customHeight="1">
      <c r="K562" s="4"/>
    </row>
    <row r="563" ht="15.75" customHeight="1">
      <c r="K563" s="4"/>
    </row>
    <row r="564" ht="15.75" customHeight="1">
      <c r="K564" s="4"/>
    </row>
    <row r="565" ht="15.75" customHeight="1">
      <c r="K565" s="4"/>
    </row>
    <row r="566" ht="15.75" customHeight="1">
      <c r="K566" s="4"/>
    </row>
    <row r="567" ht="15.75" customHeight="1">
      <c r="K567" s="4"/>
    </row>
    <row r="568" ht="15.75" customHeight="1">
      <c r="K568" s="4"/>
    </row>
    <row r="569" ht="15.75" customHeight="1">
      <c r="K569" s="4"/>
    </row>
    <row r="570" ht="15.75" customHeight="1">
      <c r="K570" s="4"/>
    </row>
    <row r="571" ht="15.75" customHeight="1">
      <c r="K571" s="4"/>
    </row>
    <row r="572" ht="15.75" customHeight="1">
      <c r="K572" s="4"/>
    </row>
    <row r="573" ht="15.75" customHeight="1">
      <c r="K573" s="4"/>
    </row>
    <row r="574" ht="15.75" customHeight="1">
      <c r="K574" s="4"/>
    </row>
    <row r="575" ht="15.75" customHeight="1">
      <c r="K575" s="4"/>
    </row>
    <row r="576" ht="15.75" customHeight="1">
      <c r="K576" s="4"/>
    </row>
    <row r="577" ht="15.75" customHeight="1">
      <c r="K577" s="4"/>
    </row>
    <row r="578" ht="15.75" customHeight="1">
      <c r="K578" s="4"/>
    </row>
    <row r="579" ht="15.75" customHeight="1">
      <c r="K579" s="4"/>
    </row>
    <row r="580" ht="15.75" customHeight="1">
      <c r="K580" s="4"/>
    </row>
    <row r="581" ht="15.75" customHeight="1">
      <c r="K581" s="4"/>
    </row>
    <row r="582" ht="15.75" customHeight="1">
      <c r="K582" s="4"/>
    </row>
    <row r="583" ht="15.75" customHeight="1">
      <c r="K583" s="4"/>
    </row>
    <row r="584" ht="15.75" customHeight="1">
      <c r="K584" s="4"/>
    </row>
    <row r="585" ht="15.75" customHeight="1">
      <c r="K585" s="4"/>
    </row>
    <row r="586" ht="15.75" customHeight="1">
      <c r="K586" s="4"/>
    </row>
    <row r="587" ht="15.75" customHeight="1">
      <c r="K587" s="4"/>
    </row>
    <row r="588" ht="15.75" customHeight="1">
      <c r="K588" s="4"/>
    </row>
    <row r="589" ht="15.75" customHeight="1">
      <c r="K589" s="4"/>
    </row>
    <row r="590" ht="15.75" customHeight="1">
      <c r="K590" s="4"/>
    </row>
    <row r="591" ht="15.75" customHeight="1">
      <c r="K591" s="4"/>
    </row>
    <row r="592" ht="15.75" customHeight="1">
      <c r="K592" s="4"/>
    </row>
    <row r="593" ht="15.75" customHeight="1">
      <c r="K593" s="4"/>
    </row>
    <row r="594" ht="15.75" customHeight="1">
      <c r="K594" s="4"/>
    </row>
    <row r="595" ht="15.75" customHeight="1">
      <c r="K595" s="4"/>
    </row>
    <row r="596" ht="15.75" customHeight="1">
      <c r="K596" s="4"/>
    </row>
    <row r="597" ht="15.75" customHeight="1">
      <c r="K597" s="4"/>
    </row>
    <row r="598" ht="15.75" customHeight="1">
      <c r="K598" s="4"/>
    </row>
    <row r="599" ht="15.75" customHeight="1">
      <c r="K599" s="4"/>
    </row>
    <row r="600" ht="15.75" customHeight="1">
      <c r="K600" s="4"/>
    </row>
    <row r="601" ht="15.75" customHeight="1">
      <c r="K601" s="4"/>
    </row>
    <row r="602" ht="15.75" customHeight="1">
      <c r="K602" s="4"/>
    </row>
    <row r="603" ht="15.75" customHeight="1">
      <c r="K603" s="4"/>
    </row>
    <row r="604" ht="15.75" customHeight="1">
      <c r="K604" s="4"/>
    </row>
    <row r="605" ht="15.75" customHeight="1">
      <c r="K605" s="4"/>
    </row>
    <row r="606" ht="15.75" customHeight="1">
      <c r="K606" s="4"/>
    </row>
    <row r="607" ht="15.75" customHeight="1">
      <c r="K607" s="4"/>
    </row>
    <row r="608" ht="15.75" customHeight="1">
      <c r="K608" s="4"/>
    </row>
    <row r="609" ht="15.75" customHeight="1">
      <c r="K609" s="4"/>
    </row>
    <row r="610" ht="15.75" customHeight="1">
      <c r="K610" s="4"/>
    </row>
    <row r="611" ht="15.75" customHeight="1">
      <c r="K611" s="4"/>
    </row>
    <row r="612" ht="15.75" customHeight="1">
      <c r="K612" s="4"/>
    </row>
    <row r="613" ht="15.75" customHeight="1">
      <c r="K613" s="4"/>
    </row>
    <row r="614" ht="15.75" customHeight="1">
      <c r="K614" s="4"/>
    </row>
    <row r="615" ht="15.75" customHeight="1">
      <c r="K615" s="4"/>
    </row>
    <row r="616" ht="15.75" customHeight="1">
      <c r="K616" s="4"/>
    </row>
    <row r="617" ht="15.75" customHeight="1">
      <c r="K617" s="4"/>
    </row>
    <row r="618" ht="15.75" customHeight="1">
      <c r="K618" s="4"/>
    </row>
    <row r="619" ht="15.75" customHeight="1">
      <c r="K619" s="4"/>
    </row>
    <row r="620" ht="15.75" customHeight="1">
      <c r="K620" s="4"/>
    </row>
    <row r="621" ht="15.75" customHeight="1">
      <c r="K621" s="4"/>
    </row>
    <row r="622" ht="15.75" customHeight="1">
      <c r="K622" s="4"/>
    </row>
    <row r="623" ht="15.75" customHeight="1">
      <c r="K623" s="4"/>
    </row>
    <row r="624" ht="15.75" customHeight="1">
      <c r="K624" s="4"/>
    </row>
    <row r="625" ht="15.75" customHeight="1">
      <c r="K625" s="4"/>
    </row>
    <row r="626" ht="15.75" customHeight="1">
      <c r="K626" s="4"/>
    </row>
    <row r="627" ht="15.75" customHeight="1">
      <c r="K627" s="4"/>
    </row>
    <row r="628" ht="15.75" customHeight="1">
      <c r="K628" s="4"/>
    </row>
    <row r="629" ht="15.75" customHeight="1">
      <c r="K629" s="4"/>
    </row>
    <row r="630" ht="15.75" customHeight="1">
      <c r="K630" s="4"/>
    </row>
    <row r="631" ht="15.75" customHeight="1">
      <c r="K631" s="4"/>
    </row>
    <row r="632" ht="15.75" customHeight="1">
      <c r="K632" s="4"/>
    </row>
    <row r="633" ht="15.75" customHeight="1">
      <c r="K633" s="4"/>
    </row>
    <row r="634" ht="15.75" customHeight="1">
      <c r="K634" s="4"/>
    </row>
    <row r="635" ht="15.75" customHeight="1">
      <c r="K635" s="4"/>
    </row>
    <row r="636" ht="15.75" customHeight="1">
      <c r="K636" s="4"/>
    </row>
    <row r="637" ht="15.75" customHeight="1">
      <c r="K637" s="4"/>
    </row>
    <row r="638" ht="15.75" customHeight="1">
      <c r="K638" s="4"/>
    </row>
    <row r="639" ht="15.75" customHeight="1">
      <c r="K639" s="4"/>
    </row>
    <row r="640" ht="15.75" customHeight="1">
      <c r="K640" s="4"/>
    </row>
    <row r="641" ht="15.75" customHeight="1">
      <c r="K641" s="4"/>
    </row>
    <row r="642" ht="15.75" customHeight="1">
      <c r="K642" s="4"/>
    </row>
    <row r="643" ht="15.75" customHeight="1">
      <c r="K643" s="4"/>
    </row>
    <row r="644" ht="15.75" customHeight="1">
      <c r="K644" s="4"/>
    </row>
    <row r="645" ht="15.75" customHeight="1">
      <c r="K645" s="4"/>
    </row>
    <row r="646" ht="15.75" customHeight="1">
      <c r="K646" s="4"/>
    </row>
    <row r="647" ht="15.75" customHeight="1">
      <c r="K647" s="4"/>
    </row>
    <row r="648" ht="15.75" customHeight="1">
      <c r="K648" s="4"/>
    </row>
    <row r="649" ht="15.75" customHeight="1">
      <c r="K649" s="4"/>
    </row>
    <row r="650" ht="15.75" customHeight="1">
      <c r="K650" s="4"/>
    </row>
    <row r="651" ht="15.75" customHeight="1">
      <c r="K651" s="4"/>
    </row>
    <row r="652" ht="15.75" customHeight="1">
      <c r="K652" s="4"/>
    </row>
    <row r="653" ht="15.75" customHeight="1">
      <c r="K653" s="4"/>
    </row>
    <row r="654" ht="15.75" customHeight="1">
      <c r="K654" s="4"/>
    </row>
    <row r="655" ht="15.75" customHeight="1">
      <c r="K655" s="4"/>
    </row>
    <row r="656" ht="15.75" customHeight="1">
      <c r="K656" s="4"/>
    </row>
    <row r="657" ht="15.75" customHeight="1">
      <c r="K657" s="4"/>
    </row>
    <row r="658" ht="15.75" customHeight="1">
      <c r="K658" s="4"/>
    </row>
    <row r="659" ht="15.75" customHeight="1">
      <c r="K659" s="4"/>
    </row>
    <row r="660" ht="15.75" customHeight="1">
      <c r="K660" s="4"/>
    </row>
    <row r="661" ht="15.75" customHeight="1">
      <c r="K661" s="4"/>
    </row>
    <row r="662" ht="15.75" customHeight="1">
      <c r="K662" s="4"/>
    </row>
    <row r="663" ht="15.75" customHeight="1">
      <c r="K663" s="4"/>
    </row>
    <row r="664" ht="15.75" customHeight="1">
      <c r="K664" s="4"/>
    </row>
    <row r="665" ht="15.75" customHeight="1">
      <c r="K665" s="4"/>
    </row>
    <row r="666" ht="15.75" customHeight="1">
      <c r="K666" s="4"/>
    </row>
    <row r="667" ht="15.75" customHeight="1">
      <c r="K667" s="4"/>
    </row>
    <row r="668" ht="15.75" customHeight="1">
      <c r="K668" s="4"/>
    </row>
    <row r="669" ht="15.75" customHeight="1">
      <c r="K669" s="4"/>
    </row>
    <row r="670" ht="15.75" customHeight="1">
      <c r="K670" s="4"/>
    </row>
    <row r="671" ht="15.75" customHeight="1">
      <c r="K671" s="4"/>
    </row>
    <row r="672" ht="15.75" customHeight="1">
      <c r="K672" s="4"/>
    </row>
    <row r="673" ht="15.75" customHeight="1">
      <c r="K673" s="4"/>
    </row>
    <row r="674" ht="15.75" customHeight="1">
      <c r="K674" s="4"/>
    </row>
    <row r="675" ht="15.75" customHeight="1">
      <c r="K675" s="4"/>
    </row>
    <row r="676" ht="15.75" customHeight="1">
      <c r="K676" s="4"/>
    </row>
    <row r="677" ht="15.75" customHeight="1">
      <c r="K677" s="4"/>
    </row>
    <row r="678" ht="15.75" customHeight="1">
      <c r="K678" s="4"/>
    </row>
    <row r="679" ht="15.75" customHeight="1">
      <c r="K679" s="4"/>
    </row>
    <row r="680" ht="15.75" customHeight="1">
      <c r="K680" s="4"/>
    </row>
    <row r="681" ht="15.75" customHeight="1">
      <c r="K681" s="4"/>
    </row>
    <row r="682" ht="15.75" customHeight="1">
      <c r="K682" s="4"/>
    </row>
    <row r="683" ht="15.75" customHeight="1">
      <c r="K683" s="4"/>
    </row>
    <row r="684" ht="15.75" customHeight="1">
      <c r="K684" s="4"/>
    </row>
    <row r="685" ht="15.75" customHeight="1">
      <c r="K685" s="4"/>
    </row>
    <row r="686" ht="15.75" customHeight="1">
      <c r="K686" s="4"/>
    </row>
    <row r="687" ht="15.75" customHeight="1">
      <c r="K687" s="4"/>
    </row>
    <row r="688" ht="15.75" customHeight="1">
      <c r="K688" s="4"/>
    </row>
    <row r="689" ht="15.75" customHeight="1">
      <c r="K689" s="4"/>
    </row>
    <row r="690" ht="15.75" customHeight="1">
      <c r="K690" s="4"/>
    </row>
    <row r="691" ht="15.75" customHeight="1">
      <c r="K691" s="4"/>
    </row>
    <row r="692" ht="15.75" customHeight="1">
      <c r="K692" s="4"/>
    </row>
    <row r="693" ht="15.75" customHeight="1">
      <c r="K693" s="4"/>
    </row>
    <row r="694" ht="15.75" customHeight="1">
      <c r="K694" s="4"/>
    </row>
    <row r="695" ht="15.75" customHeight="1">
      <c r="K695" s="4"/>
    </row>
    <row r="696" ht="15.75" customHeight="1">
      <c r="K696" s="4"/>
    </row>
    <row r="697" ht="15.75" customHeight="1">
      <c r="K697" s="4"/>
    </row>
    <row r="698" ht="15.75" customHeight="1">
      <c r="K698" s="4"/>
    </row>
    <row r="699" ht="15.75" customHeight="1">
      <c r="K699" s="4"/>
    </row>
    <row r="700" ht="15.75" customHeight="1">
      <c r="K700" s="4"/>
    </row>
    <row r="701" ht="15.75" customHeight="1">
      <c r="K701" s="4"/>
    </row>
    <row r="702" ht="15.75" customHeight="1">
      <c r="K702" s="4"/>
    </row>
    <row r="703" ht="15.75" customHeight="1">
      <c r="K703" s="4"/>
    </row>
    <row r="704" ht="15.75" customHeight="1">
      <c r="K704" s="4"/>
    </row>
    <row r="705" ht="15.75" customHeight="1">
      <c r="K705" s="4"/>
    </row>
    <row r="706" ht="15.75" customHeight="1">
      <c r="K706" s="4"/>
    </row>
    <row r="707" ht="15.75" customHeight="1">
      <c r="K707" s="4"/>
    </row>
    <row r="708" ht="15.75" customHeight="1">
      <c r="K708" s="4"/>
    </row>
    <row r="709" ht="15.75" customHeight="1">
      <c r="K709" s="4"/>
    </row>
    <row r="710" ht="15.75" customHeight="1">
      <c r="K710" s="4"/>
    </row>
    <row r="711" ht="15.75" customHeight="1">
      <c r="K711" s="4"/>
    </row>
    <row r="712" ht="15.75" customHeight="1">
      <c r="K712" s="4"/>
    </row>
    <row r="713" ht="15.75" customHeight="1">
      <c r="K713" s="4"/>
    </row>
    <row r="714" ht="15.75" customHeight="1">
      <c r="K714" s="4"/>
    </row>
    <row r="715" ht="15.75" customHeight="1">
      <c r="K715" s="4"/>
    </row>
    <row r="716" ht="15.75" customHeight="1">
      <c r="K716" s="4"/>
    </row>
    <row r="717" ht="15.75" customHeight="1">
      <c r="K717" s="4"/>
    </row>
    <row r="718" ht="15.75" customHeight="1">
      <c r="K718" s="4"/>
    </row>
    <row r="719" ht="15.75" customHeight="1">
      <c r="K719" s="4"/>
    </row>
    <row r="720" ht="15.75" customHeight="1">
      <c r="K720" s="4"/>
    </row>
    <row r="721" ht="15.75" customHeight="1">
      <c r="K721" s="4"/>
    </row>
    <row r="722" ht="15.75" customHeight="1">
      <c r="K722" s="4"/>
    </row>
    <row r="723" ht="15.75" customHeight="1">
      <c r="K723" s="4"/>
    </row>
    <row r="724" ht="15.75" customHeight="1">
      <c r="K724" s="4"/>
    </row>
    <row r="725" ht="15.75" customHeight="1">
      <c r="K725" s="4"/>
    </row>
    <row r="726" ht="15.75" customHeight="1">
      <c r="K726" s="4"/>
    </row>
    <row r="727" ht="15.75" customHeight="1">
      <c r="K727" s="4"/>
    </row>
    <row r="728" ht="15.75" customHeight="1">
      <c r="K728" s="4"/>
    </row>
    <row r="729" ht="15.75" customHeight="1">
      <c r="K729" s="4"/>
    </row>
    <row r="730" ht="15.75" customHeight="1">
      <c r="K730" s="4"/>
    </row>
    <row r="731" ht="15.75" customHeight="1">
      <c r="K731" s="4"/>
    </row>
    <row r="732" ht="15.75" customHeight="1">
      <c r="K732" s="4"/>
    </row>
    <row r="733" ht="15.75" customHeight="1">
      <c r="K733" s="4"/>
    </row>
    <row r="734" ht="15.75" customHeight="1">
      <c r="K734" s="4"/>
    </row>
    <row r="735" ht="15.75" customHeight="1">
      <c r="K735" s="4"/>
    </row>
    <row r="736" ht="15.75" customHeight="1">
      <c r="K736" s="4"/>
    </row>
    <row r="737" ht="15.75" customHeight="1">
      <c r="K737" s="4"/>
    </row>
    <row r="738" ht="15.75" customHeight="1">
      <c r="K738" s="4"/>
    </row>
    <row r="739" ht="15.75" customHeight="1">
      <c r="K739" s="4"/>
    </row>
    <row r="740" ht="15.75" customHeight="1">
      <c r="K740" s="4"/>
    </row>
    <row r="741" ht="15.75" customHeight="1">
      <c r="K741" s="4"/>
    </row>
    <row r="742" ht="15.75" customHeight="1">
      <c r="K742" s="4"/>
    </row>
    <row r="743" ht="15.75" customHeight="1">
      <c r="K743" s="4"/>
    </row>
    <row r="744" ht="15.75" customHeight="1">
      <c r="K744" s="4"/>
    </row>
    <row r="745" ht="15.75" customHeight="1">
      <c r="K745" s="4"/>
    </row>
    <row r="746" ht="15.75" customHeight="1">
      <c r="K746" s="4"/>
    </row>
    <row r="747" ht="15.75" customHeight="1">
      <c r="K747" s="4"/>
    </row>
    <row r="748" ht="15.75" customHeight="1">
      <c r="K748" s="4"/>
    </row>
    <row r="749" ht="15.75" customHeight="1">
      <c r="K749" s="4"/>
    </row>
    <row r="750" ht="15.75" customHeight="1">
      <c r="K750" s="4"/>
    </row>
    <row r="751" ht="15.75" customHeight="1">
      <c r="K751" s="4"/>
    </row>
    <row r="752" ht="15.75" customHeight="1">
      <c r="K752" s="4"/>
    </row>
    <row r="753" ht="15.75" customHeight="1">
      <c r="K753" s="4"/>
    </row>
    <row r="754" ht="15.75" customHeight="1">
      <c r="K754" s="4"/>
    </row>
    <row r="755" ht="15.75" customHeight="1">
      <c r="K755" s="4"/>
    </row>
    <row r="756" ht="15.75" customHeight="1">
      <c r="K756" s="4"/>
    </row>
    <row r="757" ht="15.75" customHeight="1">
      <c r="K757" s="4"/>
    </row>
    <row r="758" ht="15.75" customHeight="1">
      <c r="K758" s="4"/>
    </row>
    <row r="759" ht="15.75" customHeight="1">
      <c r="K759" s="4"/>
    </row>
    <row r="760" ht="15.75" customHeight="1">
      <c r="K760" s="4"/>
    </row>
    <row r="761" ht="15.75" customHeight="1">
      <c r="K761" s="4"/>
    </row>
    <row r="762" ht="15.75" customHeight="1">
      <c r="K762" s="4"/>
    </row>
    <row r="763" ht="15.75" customHeight="1">
      <c r="K763" s="4"/>
    </row>
    <row r="764" ht="15.75" customHeight="1">
      <c r="K764" s="4"/>
    </row>
    <row r="765" ht="15.75" customHeight="1">
      <c r="K765" s="4"/>
    </row>
    <row r="766" ht="15.75" customHeight="1">
      <c r="K766" s="4"/>
    </row>
    <row r="767" ht="15.75" customHeight="1">
      <c r="K767" s="4"/>
    </row>
    <row r="768" ht="15.75" customHeight="1">
      <c r="K768" s="4"/>
    </row>
    <row r="769" ht="15.75" customHeight="1">
      <c r="K769" s="4"/>
    </row>
    <row r="770" ht="15.75" customHeight="1">
      <c r="K770" s="4"/>
    </row>
    <row r="771" ht="15.75" customHeight="1">
      <c r="K771" s="4"/>
    </row>
    <row r="772" ht="15.75" customHeight="1">
      <c r="K772" s="4"/>
    </row>
    <row r="773" ht="15.75" customHeight="1">
      <c r="K773" s="4"/>
    </row>
    <row r="774" ht="15.75" customHeight="1">
      <c r="K774" s="4"/>
    </row>
    <row r="775" ht="15.75" customHeight="1">
      <c r="K775" s="4"/>
    </row>
    <row r="776" ht="15.75" customHeight="1">
      <c r="K776" s="4"/>
    </row>
    <row r="777" ht="15.75" customHeight="1">
      <c r="K777" s="4"/>
    </row>
    <row r="778" ht="15.75" customHeight="1">
      <c r="K778" s="4"/>
    </row>
    <row r="779" ht="15.75" customHeight="1">
      <c r="K779" s="4"/>
    </row>
    <row r="780" ht="15.75" customHeight="1">
      <c r="K780" s="4"/>
    </row>
    <row r="781" ht="15.75" customHeight="1">
      <c r="K781" s="4"/>
    </row>
    <row r="782" ht="15.75" customHeight="1">
      <c r="K782" s="4"/>
    </row>
    <row r="783" ht="15.75" customHeight="1">
      <c r="K783" s="4"/>
    </row>
    <row r="784" ht="15.75" customHeight="1">
      <c r="K784" s="4"/>
    </row>
    <row r="785" ht="15.75" customHeight="1">
      <c r="K785" s="4"/>
    </row>
    <row r="786" ht="15.75" customHeight="1">
      <c r="K786" s="4"/>
    </row>
    <row r="787" ht="15.75" customHeight="1">
      <c r="K787" s="4"/>
    </row>
    <row r="788" ht="15.75" customHeight="1">
      <c r="K788" s="4"/>
    </row>
    <row r="789" ht="15.75" customHeight="1">
      <c r="K789" s="4"/>
    </row>
    <row r="790" ht="15.75" customHeight="1">
      <c r="K790" s="4"/>
    </row>
    <row r="791" ht="15.75" customHeight="1">
      <c r="K791" s="4"/>
    </row>
    <row r="792" ht="15.75" customHeight="1">
      <c r="K792" s="4"/>
    </row>
    <row r="793" ht="15.75" customHeight="1">
      <c r="K793" s="4"/>
    </row>
    <row r="794" ht="15.75" customHeight="1">
      <c r="K794" s="4"/>
    </row>
    <row r="795" ht="15.75" customHeight="1">
      <c r="K795" s="4"/>
    </row>
    <row r="796" ht="15.75" customHeight="1">
      <c r="K796" s="4"/>
    </row>
    <row r="797" ht="15.75" customHeight="1">
      <c r="K797" s="4"/>
    </row>
    <row r="798" ht="15.75" customHeight="1">
      <c r="K798" s="4"/>
    </row>
    <row r="799" ht="15.75" customHeight="1">
      <c r="K799" s="4"/>
    </row>
    <row r="800" ht="15.75" customHeight="1">
      <c r="K800" s="4"/>
    </row>
    <row r="801" ht="15.75" customHeight="1">
      <c r="K801" s="4"/>
    </row>
    <row r="802" ht="15.75" customHeight="1">
      <c r="K802" s="4"/>
    </row>
    <row r="803" ht="15.75" customHeight="1">
      <c r="K803" s="4"/>
    </row>
    <row r="804" ht="15.75" customHeight="1">
      <c r="K804" s="4"/>
    </row>
    <row r="805" ht="15.75" customHeight="1">
      <c r="K805" s="4"/>
    </row>
    <row r="806" ht="15.75" customHeight="1">
      <c r="K806" s="4"/>
    </row>
    <row r="807" ht="15.75" customHeight="1">
      <c r="K807" s="4"/>
    </row>
    <row r="808" ht="15.75" customHeight="1">
      <c r="K808" s="4"/>
    </row>
    <row r="809" ht="15.75" customHeight="1">
      <c r="K809" s="4"/>
    </row>
    <row r="810" ht="15.75" customHeight="1">
      <c r="K810" s="4"/>
    </row>
    <row r="811" ht="15.75" customHeight="1">
      <c r="K811" s="4"/>
    </row>
    <row r="812" ht="15.75" customHeight="1">
      <c r="K812" s="4"/>
    </row>
    <row r="813" ht="15.75" customHeight="1">
      <c r="K813" s="4"/>
    </row>
    <row r="814" ht="15.75" customHeight="1">
      <c r="K814" s="4"/>
    </row>
    <row r="815" ht="15.75" customHeight="1">
      <c r="K815" s="4"/>
    </row>
    <row r="816" ht="15.75" customHeight="1">
      <c r="K816" s="4"/>
    </row>
    <row r="817" ht="15.75" customHeight="1">
      <c r="K817" s="4"/>
    </row>
    <row r="818" ht="15.75" customHeight="1">
      <c r="K818" s="4"/>
    </row>
    <row r="819" ht="15.75" customHeight="1">
      <c r="K819" s="4"/>
    </row>
    <row r="820" ht="15.75" customHeight="1">
      <c r="K820" s="4"/>
    </row>
    <row r="821" ht="15.75" customHeight="1">
      <c r="K821" s="4"/>
    </row>
    <row r="822" ht="15.75" customHeight="1">
      <c r="K822" s="4"/>
    </row>
    <row r="823" ht="15.75" customHeight="1">
      <c r="K823" s="4"/>
    </row>
    <row r="824" ht="15.75" customHeight="1">
      <c r="K824" s="4"/>
    </row>
    <row r="825" ht="15.75" customHeight="1">
      <c r="K825" s="4"/>
    </row>
    <row r="826" ht="15.75" customHeight="1">
      <c r="K826" s="4"/>
    </row>
    <row r="827" ht="15.75" customHeight="1">
      <c r="K827" s="4"/>
    </row>
    <row r="828" ht="15.75" customHeight="1">
      <c r="K828" s="4"/>
    </row>
    <row r="829" ht="15.75" customHeight="1">
      <c r="K829" s="4"/>
    </row>
    <row r="830" ht="15.75" customHeight="1">
      <c r="K830" s="4"/>
    </row>
    <row r="831" ht="15.75" customHeight="1">
      <c r="K831" s="4"/>
    </row>
    <row r="832" ht="15.75" customHeight="1">
      <c r="K832" s="4"/>
    </row>
    <row r="833" ht="15.75" customHeight="1">
      <c r="K833" s="4"/>
    </row>
    <row r="834" ht="15.75" customHeight="1">
      <c r="K834" s="4"/>
    </row>
    <row r="835" ht="15.75" customHeight="1">
      <c r="K835" s="4"/>
    </row>
    <row r="836" ht="15.75" customHeight="1">
      <c r="K836" s="4"/>
    </row>
    <row r="837" ht="15.75" customHeight="1">
      <c r="K837" s="4"/>
    </row>
    <row r="838" ht="15.75" customHeight="1">
      <c r="K838" s="4"/>
    </row>
    <row r="839" ht="15.75" customHeight="1">
      <c r="K839" s="4"/>
    </row>
    <row r="840" ht="15.75" customHeight="1">
      <c r="K840" s="4"/>
    </row>
    <row r="841" ht="15.75" customHeight="1">
      <c r="K841" s="4"/>
    </row>
    <row r="842" ht="15.75" customHeight="1">
      <c r="K842" s="4"/>
    </row>
    <row r="843" ht="15.75" customHeight="1">
      <c r="K843" s="4"/>
    </row>
    <row r="844" ht="15.75" customHeight="1">
      <c r="K844" s="4"/>
    </row>
    <row r="845" ht="15.75" customHeight="1">
      <c r="K845" s="4"/>
    </row>
    <row r="846" ht="15.75" customHeight="1">
      <c r="K846" s="4"/>
    </row>
    <row r="847" ht="15.75" customHeight="1">
      <c r="K847" s="4"/>
    </row>
    <row r="848" ht="15.75" customHeight="1">
      <c r="K848" s="4"/>
    </row>
    <row r="849" ht="15.75" customHeight="1">
      <c r="K849" s="4"/>
    </row>
    <row r="850" ht="15.75" customHeight="1">
      <c r="K850" s="4"/>
    </row>
    <row r="851" ht="15.75" customHeight="1">
      <c r="K851" s="4"/>
    </row>
    <row r="852" ht="15.75" customHeight="1">
      <c r="K852" s="4"/>
    </row>
    <row r="853" ht="15.75" customHeight="1">
      <c r="K853" s="4"/>
    </row>
    <row r="854" ht="15.75" customHeight="1">
      <c r="K854" s="4"/>
    </row>
    <row r="855" ht="15.75" customHeight="1">
      <c r="K855" s="4"/>
    </row>
    <row r="856" ht="15.75" customHeight="1">
      <c r="K856" s="4"/>
    </row>
    <row r="857" ht="15.75" customHeight="1">
      <c r="K857" s="4"/>
    </row>
    <row r="858" ht="15.75" customHeight="1">
      <c r="K858" s="4"/>
    </row>
    <row r="859" ht="15.75" customHeight="1">
      <c r="K859" s="4"/>
    </row>
    <row r="860" ht="15.75" customHeight="1">
      <c r="K860" s="4"/>
    </row>
    <row r="861" ht="15.75" customHeight="1">
      <c r="K861" s="4"/>
    </row>
    <row r="862" ht="15.75" customHeight="1">
      <c r="K862" s="4"/>
    </row>
    <row r="863" ht="15.75" customHeight="1">
      <c r="K863" s="4"/>
    </row>
    <row r="864" ht="15.75" customHeight="1">
      <c r="K864" s="4"/>
    </row>
    <row r="865" ht="15.75" customHeight="1">
      <c r="K865" s="4"/>
    </row>
    <row r="866" ht="15.75" customHeight="1">
      <c r="K866" s="4"/>
    </row>
    <row r="867" ht="15.75" customHeight="1">
      <c r="K867" s="4"/>
    </row>
    <row r="868" ht="15.75" customHeight="1">
      <c r="K868" s="4"/>
    </row>
    <row r="869" ht="15.75" customHeight="1">
      <c r="K869" s="4"/>
    </row>
    <row r="870" ht="15.75" customHeight="1">
      <c r="K870" s="4"/>
    </row>
    <row r="871" ht="15.75" customHeight="1">
      <c r="K871" s="4"/>
    </row>
    <row r="872" ht="15.75" customHeight="1">
      <c r="K872" s="4"/>
    </row>
    <row r="873" ht="15.75" customHeight="1">
      <c r="K873" s="4"/>
    </row>
    <row r="874" ht="15.75" customHeight="1">
      <c r="K874" s="4"/>
    </row>
    <row r="875" ht="15.75" customHeight="1">
      <c r="K875" s="4"/>
    </row>
    <row r="876" ht="15.75" customHeight="1">
      <c r="K876" s="4"/>
    </row>
    <row r="877" ht="15.75" customHeight="1">
      <c r="K877" s="4"/>
    </row>
    <row r="878" ht="15.75" customHeight="1">
      <c r="K878" s="4"/>
    </row>
    <row r="879" ht="15.75" customHeight="1">
      <c r="K879" s="4"/>
    </row>
    <row r="880" ht="15.75" customHeight="1">
      <c r="K880" s="4"/>
    </row>
    <row r="881" ht="15.75" customHeight="1">
      <c r="K881" s="4"/>
    </row>
    <row r="882" ht="15.75" customHeight="1">
      <c r="K882" s="4"/>
    </row>
    <row r="883" ht="15.75" customHeight="1">
      <c r="K883" s="4"/>
    </row>
    <row r="884" ht="15.75" customHeight="1">
      <c r="K884" s="4"/>
    </row>
    <row r="885" ht="15.75" customHeight="1">
      <c r="K885" s="4"/>
    </row>
    <row r="886" ht="15.75" customHeight="1">
      <c r="K886" s="4"/>
    </row>
    <row r="887" ht="15.75" customHeight="1">
      <c r="K887" s="4"/>
    </row>
    <row r="888" ht="15.75" customHeight="1">
      <c r="K888" s="4"/>
    </row>
    <row r="889" ht="15.75" customHeight="1">
      <c r="K889" s="4"/>
    </row>
    <row r="890" ht="15.75" customHeight="1">
      <c r="K890" s="4"/>
    </row>
    <row r="891" ht="15.75" customHeight="1">
      <c r="K891" s="4"/>
    </row>
    <row r="892" ht="15.75" customHeight="1">
      <c r="K892" s="4"/>
    </row>
    <row r="893" ht="15.75" customHeight="1">
      <c r="K893" s="4"/>
    </row>
    <row r="894" ht="15.75" customHeight="1">
      <c r="K894" s="4"/>
    </row>
    <row r="895" ht="15.75" customHeight="1">
      <c r="K895" s="4"/>
    </row>
    <row r="896" ht="15.75" customHeight="1">
      <c r="K896" s="4"/>
    </row>
    <row r="897" ht="15.75" customHeight="1">
      <c r="K897" s="4"/>
    </row>
    <row r="898" ht="15.75" customHeight="1">
      <c r="K898" s="4"/>
    </row>
    <row r="899" ht="15.75" customHeight="1">
      <c r="K899" s="4"/>
    </row>
    <row r="900" ht="15.75" customHeight="1">
      <c r="K900" s="4"/>
    </row>
    <row r="901" ht="15.75" customHeight="1">
      <c r="K901" s="4"/>
    </row>
    <row r="902" ht="15.75" customHeight="1">
      <c r="K902" s="4"/>
    </row>
    <row r="903" ht="15.75" customHeight="1">
      <c r="K903" s="4"/>
    </row>
    <row r="904" ht="15.75" customHeight="1">
      <c r="K904" s="4"/>
    </row>
    <row r="905" ht="15.75" customHeight="1">
      <c r="K905" s="4"/>
    </row>
    <row r="906" ht="15.75" customHeight="1">
      <c r="K906" s="4"/>
    </row>
    <row r="907" ht="15.75" customHeight="1">
      <c r="K907" s="4"/>
    </row>
    <row r="908" ht="15.75" customHeight="1">
      <c r="K908" s="4"/>
    </row>
    <row r="909" ht="15.75" customHeight="1">
      <c r="K909" s="4"/>
    </row>
    <row r="910" ht="15.75" customHeight="1">
      <c r="K910" s="4"/>
    </row>
    <row r="911" ht="15.75" customHeight="1">
      <c r="K911" s="4"/>
    </row>
    <row r="912" ht="15.75" customHeight="1">
      <c r="K912" s="4"/>
    </row>
    <row r="913" ht="15.75" customHeight="1">
      <c r="K913" s="4"/>
    </row>
    <row r="914" ht="15.75" customHeight="1">
      <c r="K914" s="4"/>
    </row>
    <row r="915" ht="15.75" customHeight="1">
      <c r="K915" s="4"/>
    </row>
    <row r="916" ht="15.75" customHeight="1">
      <c r="K916" s="4"/>
    </row>
    <row r="917" ht="15.75" customHeight="1">
      <c r="K917" s="4"/>
    </row>
    <row r="918" ht="15.75" customHeight="1">
      <c r="K918" s="4"/>
    </row>
    <row r="919" ht="15.75" customHeight="1">
      <c r="K919" s="4"/>
    </row>
    <row r="920" ht="15.75" customHeight="1">
      <c r="K920" s="4"/>
    </row>
    <row r="921" ht="15.75" customHeight="1">
      <c r="K921" s="4"/>
    </row>
    <row r="922" ht="15.75" customHeight="1">
      <c r="K922" s="4"/>
    </row>
    <row r="923" ht="15.75" customHeight="1">
      <c r="K923" s="4"/>
    </row>
    <row r="924" ht="15.75" customHeight="1">
      <c r="K924" s="4"/>
    </row>
    <row r="925" ht="15.75" customHeight="1">
      <c r="K925" s="4"/>
    </row>
    <row r="926" ht="15.75" customHeight="1">
      <c r="K926" s="4"/>
    </row>
    <row r="927" ht="15.75" customHeight="1">
      <c r="K927" s="4"/>
    </row>
    <row r="928" ht="15.75" customHeight="1">
      <c r="K928" s="4"/>
    </row>
    <row r="929" ht="15.75" customHeight="1">
      <c r="K929" s="4"/>
    </row>
    <row r="930" ht="15.75" customHeight="1">
      <c r="K930" s="4"/>
    </row>
    <row r="931" ht="15.75" customHeight="1">
      <c r="K931" s="4"/>
    </row>
    <row r="932" ht="15.75" customHeight="1">
      <c r="K932" s="4"/>
    </row>
    <row r="933" ht="15.75" customHeight="1">
      <c r="K933" s="4"/>
    </row>
    <row r="934" ht="15.75" customHeight="1">
      <c r="K934" s="4"/>
    </row>
    <row r="935" ht="15.75" customHeight="1">
      <c r="K935" s="4"/>
    </row>
    <row r="936" ht="15.75" customHeight="1">
      <c r="K936" s="4"/>
    </row>
    <row r="937" ht="15.75" customHeight="1">
      <c r="K937" s="4"/>
    </row>
    <row r="938" ht="15.75" customHeight="1">
      <c r="K938" s="4"/>
    </row>
    <row r="939" ht="15.75" customHeight="1">
      <c r="K939" s="4"/>
    </row>
    <row r="940" ht="15.75" customHeight="1">
      <c r="K940" s="4"/>
    </row>
    <row r="941" ht="15.75" customHeight="1">
      <c r="K941" s="4"/>
    </row>
    <row r="942" ht="15.75" customHeight="1">
      <c r="K942" s="4"/>
    </row>
    <row r="943" ht="15.75" customHeight="1">
      <c r="K943" s="4"/>
    </row>
    <row r="944" ht="15.75" customHeight="1">
      <c r="K944" s="4"/>
    </row>
    <row r="945" ht="15.75" customHeight="1">
      <c r="K945" s="4"/>
    </row>
    <row r="946" ht="15.75" customHeight="1">
      <c r="K946" s="4"/>
    </row>
    <row r="947" ht="15.75" customHeight="1">
      <c r="K947" s="4"/>
    </row>
    <row r="948" ht="15.75" customHeight="1">
      <c r="K948" s="4"/>
    </row>
    <row r="949" ht="15.75" customHeight="1">
      <c r="K949" s="4"/>
    </row>
    <row r="950" ht="15.75" customHeight="1">
      <c r="K950" s="4"/>
    </row>
    <row r="951" ht="15.75" customHeight="1">
      <c r="K951" s="4"/>
    </row>
    <row r="952" ht="15.75" customHeight="1">
      <c r="K952" s="4"/>
    </row>
    <row r="953" ht="15.75" customHeight="1">
      <c r="K953" s="4"/>
    </row>
    <row r="954" ht="15.75" customHeight="1">
      <c r="K954" s="4"/>
    </row>
    <row r="955" ht="15.75" customHeight="1">
      <c r="K955" s="4"/>
    </row>
    <row r="956" ht="15.75" customHeight="1">
      <c r="K956" s="4"/>
    </row>
    <row r="957" ht="15.75" customHeight="1">
      <c r="K957" s="4"/>
    </row>
    <row r="958" ht="15.75" customHeight="1">
      <c r="K958" s="4"/>
    </row>
    <row r="959" ht="15.75" customHeight="1">
      <c r="K959" s="4"/>
    </row>
    <row r="960" ht="15.75" customHeight="1">
      <c r="K960" s="4"/>
    </row>
    <row r="961" ht="15.75" customHeight="1">
      <c r="K961" s="4"/>
    </row>
    <row r="962" ht="15.75" customHeight="1">
      <c r="K962" s="4"/>
    </row>
    <row r="963" ht="15.75" customHeight="1">
      <c r="K963" s="4"/>
    </row>
    <row r="964" ht="15.75" customHeight="1">
      <c r="K964" s="4"/>
    </row>
    <row r="965" ht="15.75" customHeight="1">
      <c r="K965" s="4"/>
    </row>
    <row r="966" ht="15.75" customHeight="1">
      <c r="K966" s="4"/>
    </row>
    <row r="967" ht="15.75" customHeight="1">
      <c r="K967" s="4"/>
    </row>
    <row r="968" ht="15.75" customHeight="1">
      <c r="K968" s="4"/>
    </row>
    <row r="969" ht="15.75" customHeight="1">
      <c r="K969" s="4"/>
    </row>
    <row r="970" ht="15.75" customHeight="1">
      <c r="K970" s="4"/>
    </row>
    <row r="971" ht="15.75" customHeight="1">
      <c r="K971" s="4"/>
    </row>
    <row r="972" ht="15.75" customHeight="1">
      <c r="K972" s="4"/>
    </row>
    <row r="973" ht="15.75" customHeight="1">
      <c r="K973" s="4"/>
    </row>
    <row r="974" ht="15.75" customHeight="1">
      <c r="K974" s="4"/>
    </row>
    <row r="975" ht="15.75" customHeight="1">
      <c r="K975" s="4"/>
    </row>
    <row r="976" ht="15.75" customHeight="1">
      <c r="K976" s="4"/>
    </row>
    <row r="977" ht="15.75" customHeight="1">
      <c r="K977" s="4"/>
    </row>
    <row r="978" ht="15.75" customHeight="1">
      <c r="K978" s="4"/>
    </row>
    <row r="979" ht="15.75" customHeight="1">
      <c r="K979" s="4"/>
    </row>
    <row r="980" ht="15.75" customHeight="1">
      <c r="K980" s="4"/>
    </row>
    <row r="981" ht="15.75" customHeight="1">
      <c r="K981" s="4"/>
    </row>
    <row r="982" ht="15.75" customHeight="1">
      <c r="K982" s="4"/>
    </row>
    <row r="983" ht="15.75" customHeight="1">
      <c r="K983" s="4"/>
    </row>
    <row r="984" ht="15.75" customHeight="1">
      <c r="K984" s="4"/>
    </row>
    <row r="985" ht="15.75" customHeight="1">
      <c r="K985" s="4"/>
    </row>
    <row r="986" ht="15.75" customHeight="1">
      <c r="K986" s="4"/>
    </row>
    <row r="987" ht="15.75" customHeight="1">
      <c r="K987" s="4"/>
    </row>
    <row r="988" ht="15.75" customHeight="1">
      <c r="K988" s="4"/>
    </row>
    <row r="989" ht="15.75" customHeight="1">
      <c r="K989" s="4"/>
    </row>
    <row r="990" ht="15.75" customHeight="1">
      <c r="K990" s="4"/>
    </row>
    <row r="991" ht="15.75" customHeight="1">
      <c r="K991" s="4"/>
    </row>
    <row r="992" ht="15.75" customHeight="1">
      <c r="K992" s="4"/>
    </row>
    <row r="993" ht="15.75" customHeight="1">
      <c r="K993" s="4"/>
    </row>
    <row r="994" ht="15.75" customHeight="1">
      <c r="K994" s="4"/>
    </row>
    <row r="995" ht="15.75" customHeight="1">
      <c r="K995" s="4"/>
    </row>
    <row r="996" ht="15.75" customHeight="1">
      <c r="K996" s="4"/>
    </row>
    <row r="997" ht="15.75" customHeight="1">
      <c r="K997" s="4"/>
    </row>
    <row r="998" ht="15.75" customHeight="1">
      <c r="K998" s="4"/>
    </row>
    <row r="999" ht="15.75" customHeight="1">
      <c r="K999" s="4"/>
    </row>
    <row r="1000" ht="15.75" customHeight="1">
      <c r="K1000" s="4"/>
    </row>
  </sheetData>
  <mergeCells count="84">
    <mergeCell ref="E53:F53"/>
    <mergeCell ref="G53:H53"/>
    <mergeCell ref="D45:E45"/>
    <mergeCell ref="C50:H50"/>
    <mergeCell ref="C51:H51"/>
    <mergeCell ref="C52:D52"/>
    <mergeCell ref="E52:F52"/>
    <mergeCell ref="G52:H52"/>
    <mergeCell ref="C53:D53"/>
    <mergeCell ref="E56:F56"/>
    <mergeCell ref="G56:H56"/>
    <mergeCell ref="C54:D54"/>
    <mergeCell ref="E54:F54"/>
    <mergeCell ref="G54:H54"/>
    <mergeCell ref="C55:D55"/>
    <mergeCell ref="E55:F55"/>
    <mergeCell ref="G55:H55"/>
    <mergeCell ref="C56:D56"/>
    <mergeCell ref="E59:F59"/>
    <mergeCell ref="G59:H59"/>
    <mergeCell ref="C57:D57"/>
    <mergeCell ref="E57:F57"/>
    <mergeCell ref="G57:H57"/>
    <mergeCell ref="C58:D58"/>
    <mergeCell ref="E58:F58"/>
    <mergeCell ref="G58:H58"/>
    <mergeCell ref="C59:D59"/>
    <mergeCell ref="E67:F67"/>
    <mergeCell ref="G67:H67"/>
    <mergeCell ref="C61:H62"/>
    <mergeCell ref="C64:H64"/>
    <mergeCell ref="C65:H65"/>
    <mergeCell ref="C66:D66"/>
    <mergeCell ref="E66:F66"/>
    <mergeCell ref="G66:H66"/>
    <mergeCell ref="C67:D67"/>
    <mergeCell ref="E70:F70"/>
    <mergeCell ref="G70:H70"/>
    <mergeCell ref="C68:D68"/>
    <mergeCell ref="E68:F68"/>
    <mergeCell ref="G68:H68"/>
    <mergeCell ref="C69:D69"/>
    <mergeCell ref="E69:F69"/>
    <mergeCell ref="G69:H69"/>
    <mergeCell ref="C70:D70"/>
    <mergeCell ref="D2:H2"/>
    <mergeCell ref="D3:H3"/>
    <mergeCell ref="D4:H4"/>
    <mergeCell ref="C5:H5"/>
    <mergeCell ref="C8:H8"/>
    <mergeCell ref="C9:D9"/>
    <mergeCell ref="E9:H9"/>
    <mergeCell ref="E12:F12"/>
    <mergeCell ref="G12:H12"/>
    <mergeCell ref="C10:D10"/>
    <mergeCell ref="E10:F10"/>
    <mergeCell ref="G10:H10"/>
    <mergeCell ref="C11:D11"/>
    <mergeCell ref="E11:F11"/>
    <mergeCell ref="G11:H11"/>
    <mergeCell ref="C12:D12"/>
    <mergeCell ref="E15:F15"/>
    <mergeCell ref="G15:H15"/>
    <mergeCell ref="C13:D13"/>
    <mergeCell ref="E13:F13"/>
    <mergeCell ref="G13:H13"/>
    <mergeCell ref="C14:D14"/>
    <mergeCell ref="E14:F14"/>
    <mergeCell ref="G14:H14"/>
    <mergeCell ref="C15:D15"/>
    <mergeCell ref="C16:D16"/>
    <mergeCell ref="E16:F16"/>
    <mergeCell ref="G16:H16"/>
    <mergeCell ref="C28:H31"/>
    <mergeCell ref="C33:E33"/>
    <mergeCell ref="D34:E34"/>
    <mergeCell ref="D35:E35"/>
    <mergeCell ref="C71:D71"/>
    <mergeCell ref="E71:F71"/>
    <mergeCell ref="G71:H71"/>
    <mergeCell ref="C74:H75"/>
    <mergeCell ref="C77:F77"/>
    <mergeCell ref="D78:F78"/>
    <mergeCell ref="C97:F97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9.14"/>
    <col customWidth="1" min="3" max="3" width="26.71"/>
    <col customWidth="1" min="4" max="4" width="29.57"/>
    <col customWidth="1" min="5" max="5" width="29.0"/>
    <col customWidth="1" min="6" max="6" width="19.29"/>
    <col customWidth="1" min="7" max="7" width="12.71"/>
    <col customWidth="1" min="8" max="8" width="17.71"/>
    <col customWidth="1" min="9" max="9" width="9.14"/>
    <col customWidth="1" min="10" max="10" width="16.43"/>
    <col customWidth="1" min="11" max="14" width="9.14"/>
    <col customWidth="1" min="15" max="15" width="17.86"/>
    <col customWidth="1" min="16" max="26" width="9.14"/>
  </cols>
  <sheetData>
    <row r="1" ht="18.75" customHeight="1">
      <c r="A1" s="79"/>
      <c r="B1" s="80"/>
      <c r="C1" s="81"/>
      <c r="D1" s="81"/>
      <c r="E1" s="81"/>
      <c r="F1" s="81"/>
      <c r="G1" s="81"/>
      <c r="H1" s="82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ht="18.75" customHeight="1">
      <c r="A2" s="79"/>
      <c r="B2" s="83"/>
      <c r="C2" s="79"/>
      <c r="D2" s="6" t="s">
        <v>0</v>
      </c>
      <c r="H2" s="7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ht="18.75" customHeight="1">
      <c r="A3" s="79"/>
      <c r="B3" s="83"/>
      <c r="C3" s="79"/>
      <c r="D3" s="6" t="s">
        <v>1</v>
      </c>
      <c r="H3" s="7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ht="18.75" customHeight="1">
      <c r="A4" s="79"/>
      <c r="B4" s="83"/>
      <c r="C4" s="79"/>
      <c r="D4" s="6" t="s">
        <v>2</v>
      </c>
      <c r="H4" s="7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ht="55.5" customHeight="1">
      <c r="A5" s="79"/>
      <c r="B5" s="83"/>
      <c r="C5" s="84" t="s">
        <v>3</v>
      </c>
      <c r="H5" s="7"/>
      <c r="I5" s="79"/>
      <c r="J5" s="79"/>
      <c r="K5" s="79"/>
      <c r="L5" s="79"/>
      <c r="M5" s="79"/>
      <c r="N5" s="79"/>
      <c r="O5" s="79"/>
      <c r="P5" s="79"/>
      <c r="Q5" s="79" t="s">
        <v>100</v>
      </c>
      <c r="R5" s="79" t="s">
        <v>101</v>
      </c>
      <c r="S5" s="79"/>
      <c r="T5" s="79"/>
      <c r="U5" s="79"/>
      <c r="V5" s="79"/>
      <c r="W5" s="79"/>
      <c r="X5" s="79"/>
      <c r="Y5" s="79"/>
      <c r="Z5" s="79"/>
    </row>
    <row r="6" ht="18.75" customHeight="1">
      <c r="A6" s="79"/>
      <c r="B6" s="83"/>
      <c r="C6" s="85" t="s">
        <v>102</v>
      </c>
      <c r="D6" s="86" t="s">
        <v>103</v>
      </c>
      <c r="E6" s="79"/>
      <c r="F6" s="79"/>
      <c r="G6" s="79"/>
      <c r="H6" s="87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ht="18.75" customHeight="1">
      <c r="A7" s="79"/>
      <c r="B7" s="83"/>
      <c r="C7" s="88" t="s">
        <v>7</v>
      </c>
      <c r="D7" s="13"/>
      <c r="E7" s="13"/>
      <c r="F7" s="13"/>
      <c r="G7" s="13"/>
      <c r="H7" s="14"/>
      <c r="I7" s="79"/>
      <c r="J7" s="79"/>
      <c r="K7" s="79"/>
      <c r="L7" s="79"/>
      <c r="M7" s="79"/>
      <c r="N7" s="79"/>
      <c r="O7" s="79"/>
      <c r="P7" s="79" t="s">
        <v>104</v>
      </c>
      <c r="Q7" s="79" t="s">
        <v>105</v>
      </c>
      <c r="R7" s="79" t="s">
        <v>106</v>
      </c>
      <c r="S7" s="79"/>
      <c r="T7" s="79"/>
      <c r="U7" s="79"/>
      <c r="V7" s="79"/>
      <c r="W7" s="79"/>
      <c r="X7" s="79"/>
      <c r="Y7" s="79"/>
      <c r="Z7" s="79"/>
    </row>
    <row r="8" ht="18.75" customHeight="1">
      <c r="A8" s="79"/>
      <c r="B8" s="83"/>
      <c r="C8" s="88" t="s">
        <v>13</v>
      </c>
      <c r="D8" s="18"/>
      <c r="E8" s="89" t="s">
        <v>14</v>
      </c>
      <c r="F8" s="13"/>
      <c r="G8" s="13"/>
      <c r="H8" s="14"/>
      <c r="I8" s="79"/>
      <c r="J8" s="79"/>
      <c r="K8" s="79">
        <v>1.0</v>
      </c>
      <c r="L8" s="79" t="s">
        <v>107</v>
      </c>
      <c r="M8" s="79">
        <v>4.0</v>
      </c>
      <c r="N8" s="79">
        <v>3000.0</v>
      </c>
      <c r="O8" s="79" t="s">
        <v>108</v>
      </c>
      <c r="P8" s="79">
        <v>4800.0</v>
      </c>
      <c r="Q8" s="79">
        <v>1200.0</v>
      </c>
      <c r="R8" s="79">
        <v>800.0</v>
      </c>
      <c r="S8" s="79"/>
      <c r="T8" s="79"/>
      <c r="U8" s="79"/>
      <c r="V8" s="79"/>
      <c r="W8" s="79"/>
      <c r="X8" s="79"/>
      <c r="Y8" s="79"/>
      <c r="Z8" s="79"/>
    </row>
    <row r="9" ht="18.75" customHeight="1">
      <c r="A9" s="79"/>
      <c r="B9" s="83"/>
      <c r="C9" s="90"/>
      <c r="D9" s="18"/>
      <c r="E9" s="89" t="s">
        <v>17</v>
      </c>
      <c r="F9" s="18"/>
      <c r="G9" s="89" t="s">
        <v>18</v>
      </c>
      <c r="H9" s="14"/>
      <c r="I9" s="79"/>
      <c r="J9" s="79"/>
      <c r="K9" s="79">
        <v>1.0</v>
      </c>
      <c r="L9" s="79" t="s">
        <v>8</v>
      </c>
      <c r="M9" s="79">
        <v>4.0</v>
      </c>
      <c r="N9" s="79">
        <v>1500.0</v>
      </c>
      <c r="O9" s="79" t="s">
        <v>108</v>
      </c>
      <c r="P9" s="79">
        <v>4800.0</v>
      </c>
      <c r="Q9" s="79">
        <v>1200.0</v>
      </c>
      <c r="R9" s="79">
        <v>800.0</v>
      </c>
      <c r="S9" s="79"/>
      <c r="T9" s="79"/>
      <c r="U9" s="79"/>
      <c r="V9" s="79"/>
      <c r="W9" s="79"/>
      <c r="X9" s="79"/>
      <c r="Y9" s="79"/>
      <c r="Z9" s="79"/>
    </row>
    <row r="10" ht="18.75" customHeight="1">
      <c r="A10" s="79"/>
      <c r="B10" s="83"/>
      <c r="C10" s="91" t="s">
        <v>19</v>
      </c>
      <c r="D10" s="18"/>
      <c r="E10" s="90">
        <v>200000.0</v>
      </c>
      <c r="F10" s="18"/>
      <c r="G10" s="90">
        <v>1225000.0</v>
      </c>
      <c r="H10" s="14"/>
      <c r="I10" s="79"/>
      <c r="J10" s="79"/>
      <c r="K10" s="79">
        <v>1.0</v>
      </c>
      <c r="L10" s="79" t="s">
        <v>9</v>
      </c>
      <c r="M10" s="79">
        <v>4.0</v>
      </c>
      <c r="N10" s="79">
        <v>4500.0</v>
      </c>
      <c r="O10" s="79" t="s">
        <v>108</v>
      </c>
      <c r="P10" s="79">
        <v>4800.0</v>
      </c>
      <c r="Q10" s="79">
        <v>1200.0</v>
      </c>
      <c r="R10" s="79">
        <v>800.0</v>
      </c>
      <c r="S10" s="79"/>
      <c r="T10" s="79"/>
      <c r="U10" s="79"/>
      <c r="V10" s="79"/>
      <c r="W10" s="79"/>
      <c r="X10" s="79"/>
      <c r="Y10" s="79"/>
      <c r="Z10" s="79"/>
    </row>
    <row r="11" ht="18.75" customHeight="1">
      <c r="A11" s="79"/>
      <c r="B11" s="83"/>
      <c r="C11" s="91" t="s">
        <v>22</v>
      </c>
      <c r="D11" s="18"/>
      <c r="E11" s="90">
        <v>160000.0</v>
      </c>
      <c r="F11" s="18"/>
      <c r="G11" s="90"/>
      <c r="H11" s="14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ht="18.75" customHeight="1">
      <c r="A12" s="79"/>
      <c r="B12" s="83"/>
      <c r="C12" s="91" t="s">
        <v>24</v>
      </c>
      <c r="D12" s="18"/>
      <c r="E12" s="90"/>
      <c r="F12" s="18"/>
      <c r="G12" s="90">
        <v>250000.0</v>
      </c>
      <c r="H12" s="14"/>
      <c r="I12" s="79"/>
      <c r="J12" s="79"/>
      <c r="K12" s="79"/>
      <c r="L12" s="79"/>
      <c r="M12" s="92">
        <v>12.0</v>
      </c>
      <c r="N12" s="79">
        <f>SUM(N8:N10)</f>
        <v>9000</v>
      </c>
      <c r="O12" s="79"/>
      <c r="P12" s="79">
        <f t="shared" ref="P12:R12" si="1">SUM(P8:P11)</f>
        <v>14400</v>
      </c>
      <c r="Q12" s="79">
        <f t="shared" si="1"/>
        <v>3600</v>
      </c>
      <c r="R12" s="79">
        <f t="shared" si="1"/>
        <v>2400</v>
      </c>
      <c r="S12" s="79"/>
      <c r="T12" s="92">
        <f>SUM(N12:R12)</f>
        <v>29400</v>
      </c>
      <c r="U12" s="79"/>
      <c r="V12" s="79"/>
      <c r="W12" s="79"/>
      <c r="X12" s="79"/>
      <c r="Y12" s="79"/>
      <c r="Z12" s="79"/>
    </row>
    <row r="13" ht="18.75" customHeight="1">
      <c r="A13" s="79"/>
      <c r="B13" s="83"/>
      <c r="C13" s="91" t="s">
        <v>25</v>
      </c>
      <c r="D13" s="18"/>
      <c r="E13" s="90"/>
      <c r="F13" s="18"/>
      <c r="G13" s="90"/>
      <c r="H13" s="14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ht="18.75" customHeight="1">
      <c r="A14" s="79"/>
      <c r="B14" s="83"/>
      <c r="C14" s="90"/>
      <c r="D14" s="18"/>
      <c r="E14" s="90"/>
      <c r="F14" s="18"/>
      <c r="G14" s="90"/>
      <c r="H14" s="14"/>
      <c r="I14" s="79"/>
      <c r="J14" s="79"/>
      <c r="K14" s="79"/>
      <c r="L14" s="79"/>
      <c r="M14" s="93">
        <f>T12/M12</f>
        <v>2450</v>
      </c>
      <c r="N14" s="79">
        <v>500.0</v>
      </c>
      <c r="O14" s="94">
        <f>N14*M14</f>
        <v>1225000</v>
      </c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ht="18.75" customHeight="1">
      <c r="A15" s="79"/>
      <c r="B15" s="83"/>
      <c r="C15" s="91" t="s">
        <v>28</v>
      </c>
      <c r="D15" s="18"/>
      <c r="E15" s="95">
        <f>SUM(E10:F12)</f>
        <v>360000</v>
      </c>
      <c r="F15" s="18"/>
      <c r="G15" s="95">
        <f>SUM(G10:H14)</f>
        <v>1475000</v>
      </c>
      <c r="H15" s="18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ht="18.75" customHeight="1">
      <c r="A16" s="79"/>
      <c r="B16" s="83"/>
      <c r="C16" s="79"/>
      <c r="D16" s="79"/>
      <c r="E16" s="79"/>
      <c r="F16" s="79"/>
      <c r="G16" s="79"/>
      <c r="H16" s="87"/>
      <c r="I16" s="79"/>
      <c r="J16" s="79"/>
      <c r="K16" s="79"/>
      <c r="L16" s="79"/>
      <c r="M16" s="79"/>
      <c r="N16" s="79"/>
      <c r="O16" s="79"/>
      <c r="P16" s="79"/>
      <c r="Q16" s="79" t="s">
        <v>109</v>
      </c>
      <c r="R16" s="79"/>
      <c r="S16" s="79"/>
      <c r="T16" s="79"/>
      <c r="U16" s="79"/>
      <c r="V16" s="79"/>
      <c r="W16" s="79"/>
      <c r="X16" s="79"/>
      <c r="Y16" s="79"/>
      <c r="Z16" s="79"/>
    </row>
    <row r="17" ht="18.75" customHeight="1">
      <c r="A17" s="79"/>
      <c r="B17" s="83"/>
      <c r="C17" s="79" t="s">
        <v>110</v>
      </c>
      <c r="D17" s="96">
        <f>E15+G15</f>
        <v>1835000</v>
      </c>
      <c r="E17" s="97" t="s">
        <v>111</v>
      </c>
      <c r="F17" s="98">
        <f>D17/500</f>
        <v>3670</v>
      </c>
      <c r="G17" s="99">
        <v>0.4</v>
      </c>
      <c r="H17" s="87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ht="47.25" customHeight="1">
      <c r="A18" s="79"/>
      <c r="B18" s="83"/>
      <c r="C18" s="79" t="s">
        <v>112</v>
      </c>
      <c r="D18" s="79" t="s">
        <v>113</v>
      </c>
      <c r="E18" s="100">
        <v>2569000.0</v>
      </c>
      <c r="F18" s="101" t="s">
        <v>114</v>
      </c>
      <c r="G18" s="79"/>
      <c r="H18" s="87"/>
      <c r="I18" s="79"/>
      <c r="J18" s="102">
        <f>E18/500</f>
        <v>5138</v>
      </c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ht="47.25" customHeight="1">
      <c r="A19" s="79"/>
      <c r="B19" s="103"/>
      <c r="C19" s="92"/>
      <c r="D19" s="92"/>
      <c r="E19" s="92"/>
      <c r="F19" s="92"/>
      <c r="G19" s="104"/>
      <c r="H19" s="92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ht="47.25" customHeight="1">
      <c r="A20" s="79"/>
      <c r="B20" s="83" t="s">
        <v>115</v>
      </c>
      <c r="C20" s="105">
        <v>1835000.0</v>
      </c>
      <c r="D20" s="94">
        <f>D17/(1-0.4)</f>
        <v>3058333.333</v>
      </c>
      <c r="E20" s="106"/>
      <c r="F20" s="107">
        <f>D20/500</f>
        <v>6116.666667</v>
      </c>
      <c r="G20" s="79"/>
      <c r="H20" s="87" t="s">
        <v>116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ht="47.25" customHeight="1">
      <c r="A21" s="79"/>
      <c r="B21" s="83"/>
      <c r="C21" s="108" t="s">
        <v>117</v>
      </c>
      <c r="D21" s="101"/>
      <c r="E21" s="94"/>
      <c r="F21" s="96"/>
      <c r="G21" s="79"/>
      <c r="H21" s="87"/>
      <c r="I21" s="79"/>
      <c r="J21" s="79"/>
      <c r="K21" s="79"/>
      <c r="L21" s="79"/>
      <c r="M21" s="109">
        <v>0.4</v>
      </c>
      <c r="N21" s="79" t="s">
        <v>35</v>
      </c>
      <c r="O21" s="79">
        <f>40/100</f>
        <v>0.4</v>
      </c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ht="47.25" customHeight="1">
      <c r="A22" s="79"/>
      <c r="B22" s="83"/>
      <c r="C22" s="94"/>
      <c r="D22" s="79"/>
      <c r="E22" s="94"/>
      <c r="F22" s="96"/>
      <c r="G22" s="79"/>
      <c r="H22" s="87"/>
      <c r="I22" s="79"/>
      <c r="J22" s="79"/>
      <c r="K22" s="79"/>
      <c r="L22" s="79"/>
      <c r="M22" s="79"/>
      <c r="N22" s="79" t="s">
        <v>118</v>
      </c>
      <c r="O22" s="79">
        <f>5/100</f>
        <v>0.05</v>
      </c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ht="27.75" customHeight="1">
      <c r="A23" s="79"/>
      <c r="B23" s="83"/>
      <c r="C23" s="79"/>
      <c r="D23" s="79"/>
      <c r="E23" s="79"/>
      <c r="F23" s="79"/>
      <c r="G23" s="79"/>
      <c r="H23" s="87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ht="18.75" customHeight="1">
      <c r="A24" s="79"/>
      <c r="B24" s="83"/>
      <c r="C24" s="79"/>
      <c r="D24" s="79"/>
      <c r="E24" s="79"/>
      <c r="F24" s="79"/>
      <c r="G24" s="79"/>
      <c r="H24" s="87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ht="18.75" customHeight="1">
      <c r="A25" s="79"/>
      <c r="B25" s="83"/>
      <c r="C25" s="79"/>
      <c r="D25" s="79"/>
      <c r="E25" s="79"/>
      <c r="F25" s="79"/>
      <c r="G25" s="79"/>
      <c r="H25" s="87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ht="18.75" customHeight="1">
      <c r="A26" s="79"/>
      <c r="B26" s="83"/>
      <c r="C26" s="79"/>
      <c r="D26" s="79"/>
      <c r="E26" s="79"/>
      <c r="F26" s="79"/>
      <c r="G26" s="79"/>
      <c r="H26" s="87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ht="18.75" customHeight="1">
      <c r="A27" s="79"/>
      <c r="B27" s="83"/>
      <c r="C27" s="79"/>
      <c r="D27" s="79"/>
      <c r="E27" s="79"/>
      <c r="F27" s="79"/>
      <c r="G27" s="79"/>
      <c r="H27" s="87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ht="18.75" customHeight="1">
      <c r="A28" s="79"/>
      <c r="B28" s="83"/>
      <c r="C28" s="79"/>
      <c r="D28" s="79"/>
      <c r="E28" s="79"/>
      <c r="F28" s="79"/>
      <c r="G28" s="79"/>
      <c r="H28" s="87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ht="15.0" customHeight="1">
      <c r="A29" s="79"/>
      <c r="B29" s="83"/>
      <c r="C29" s="84" t="s">
        <v>50</v>
      </c>
      <c r="H29" s="7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ht="18.75" customHeight="1">
      <c r="A30" s="79"/>
      <c r="B30" s="83"/>
      <c r="H30" s="7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ht="18.75" customHeight="1">
      <c r="A31" s="79"/>
      <c r="B31" s="83"/>
      <c r="H31" s="7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ht="18.75" customHeight="1">
      <c r="A32" s="79"/>
      <c r="B32" s="83"/>
      <c r="H32" s="7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ht="18.75" customHeight="1">
      <c r="A33" s="79"/>
      <c r="B33" s="83"/>
      <c r="C33" s="110"/>
      <c r="D33" s="110"/>
      <c r="E33" s="110"/>
      <c r="F33" s="110"/>
      <c r="G33" s="110"/>
      <c r="H33" s="111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ht="18.75" customHeight="1">
      <c r="A34" s="79"/>
      <c r="B34" s="83"/>
      <c r="C34" s="112" t="s">
        <v>51</v>
      </c>
      <c r="D34" s="41"/>
      <c r="E34" s="42"/>
      <c r="F34" s="79"/>
      <c r="G34" s="79"/>
      <c r="H34" s="87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ht="54.0" customHeight="1">
      <c r="A35" s="79"/>
      <c r="B35" s="83"/>
      <c r="C35" s="113" t="s">
        <v>52</v>
      </c>
      <c r="D35" s="114" t="s">
        <v>53</v>
      </c>
      <c r="E35" s="42"/>
      <c r="F35" s="79"/>
      <c r="G35" s="79"/>
      <c r="H35" s="87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ht="34.5" customHeight="1">
      <c r="A36" s="79"/>
      <c r="B36" s="83"/>
      <c r="C36" s="115" t="s">
        <v>54</v>
      </c>
      <c r="D36" s="116">
        <v>908526.0</v>
      </c>
      <c r="E36" s="47"/>
      <c r="F36" s="79"/>
      <c r="G36" s="79"/>
      <c r="H36" s="87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ht="34.5" customHeight="1">
      <c r="A37" s="79"/>
      <c r="B37" s="83"/>
      <c r="C37" s="117" t="s">
        <v>55</v>
      </c>
      <c r="D37" s="118">
        <v>11.717221081179845</v>
      </c>
      <c r="E37" s="119">
        <f>D36*D37%</f>
        <v>106454</v>
      </c>
      <c r="F37" s="79"/>
      <c r="G37" s="79"/>
      <c r="H37" s="87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ht="34.5" customHeight="1">
      <c r="A38" s="79"/>
      <c r="B38" s="83"/>
      <c r="C38" s="117" t="s">
        <v>56</v>
      </c>
      <c r="D38" s="120">
        <v>12.0</v>
      </c>
      <c r="E38" s="119">
        <f t="shared" ref="E38:E45" si="2">$D$36*D38%</f>
        <v>109023.12</v>
      </c>
      <c r="F38" s="79"/>
      <c r="G38" s="79"/>
      <c r="H38" s="87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ht="34.5" customHeight="1">
      <c r="A39" s="79"/>
      <c r="B39" s="83"/>
      <c r="C39" s="117" t="s">
        <v>57</v>
      </c>
      <c r="D39" s="118">
        <v>9.309695044500653</v>
      </c>
      <c r="E39" s="119">
        <f t="shared" si="2"/>
        <v>84581</v>
      </c>
      <c r="F39" s="79"/>
      <c r="G39" s="79"/>
      <c r="H39" s="87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ht="34.5" customHeight="1">
      <c r="A40" s="79"/>
      <c r="B40" s="83"/>
      <c r="C40" s="117" t="s">
        <v>58</v>
      </c>
      <c r="D40" s="118">
        <v>0.5199631050734926</v>
      </c>
      <c r="E40" s="119">
        <f t="shared" si="2"/>
        <v>4724</v>
      </c>
      <c r="F40" s="79"/>
      <c r="G40" s="79"/>
      <c r="H40" s="87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ht="34.5" customHeight="1">
      <c r="A41" s="79"/>
      <c r="B41" s="83"/>
      <c r="C41" s="117" t="s">
        <v>59</v>
      </c>
      <c r="D41" s="118">
        <v>9.309695044500653</v>
      </c>
      <c r="E41" s="119">
        <f t="shared" si="2"/>
        <v>84581</v>
      </c>
      <c r="F41" s="79"/>
      <c r="G41" s="79"/>
      <c r="H41" s="87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ht="34.5" customHeight="1">
      <c r="A42" s="79"/>
      <c r="B42" s="83"/>
      <c r="C42" s="117" t="s">
        <v>60</v>
      </c>
      <c r="D42" s="118">
        <v>1.1170841560945972</v>
      </c>
      <c r="E42" s="119">
        <f t="shared" si="2"/>
        <v>10149</v>
      </c>
      <c r="F42" s="79"/>
      <c r="G42" s="79"/>
      <c r="H42" s="87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ht="34.5" customHeight="1">
      <c r="A43" s="79"/>
      <c r="B43" s="83"/>
      <c r="C43" s="117" t="s">
        <v>61</v>
      </c>
      <c r="D43" s="118">
        <v>3.99999559726414</v>
      </c>
      <c r="E43" s="119">
        <f t="shared" si="2"/>
        <v>36341</v>
      </c>
      <c r="F43" s="79"/>
      <c r="G43" s="79"/>
      <c r="H43" s="87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ht="34.5" customHeight="1">
      <c r="A44" s="79"/>
      <c r="B44" s="83"/>
      <c r="C44" s="117" t="s">
        <v>62</v>
      </c>
      <c r="D44" s="118">
        <v>4.166969354757046</v>
      </c>
      <c r="E44" s="119">
        <f t="shared" si="2"/>
        <v>37858</v>
      </c>
      <c r="F44" s="79"/>
      <c r="G44" s="79"/>
      <c r="H44" s="87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ht="34.5" customHeight="1">
      <c r="A45" s="79"/>
      <c r="B45" s="83"/>
      <c r="C45" s="117" t="s">
        <v>63</v>
      </c>
      <c r="D45" s="121">
        <v>8.5</v>
      </c>
      <c r="E45" s="119">
        <f t="shared" si="2"/>
        <v>77224.71</v>
      </c>
      <c r="F45" s="79"/>
      <c r="G45" s="79"/>
      <c r="H45" s="87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ht="34.5" customHeight="1">
      <c r="A46" s="79"/>
      <c r="B46" s="83"/>
      <c r="C46" s="122" t="s">
        <v>64</v>
      </c>
      <c r="D46" s="123">
        <f>E45+E44+E43+E41+E40+E39+E38+E37</f>
        <v>540786.83</v>
      </c>
      <c r="E46" s="55"/>
      <c r="F46" s="124">
        <f>D46+D36</f>
        <v>1449312.83</v>
      </c>
      <c r="G46" s="79">
        <f>F46/2</f>
        <v>724656.415</v>
      </c>
      <c r="H46" s="87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ht="18.75" customHeight="1">
      <c r="A47" s="79"/>
      <c r="B47" s="83"/>
      <c r="C47" s="79"/>
      <c r="D47" s="79"/>
      <c r="E47" s="79"/>
      <c r="F47" s="79"/>
      <c r="G47" s="79"/>
      <c r="H47" s="87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ht="18.75" customHeight="1">
      <c r="A48" s="79"/>
      <c r="B48" s="83"/>
      <c r="C48" s="79"/>
      <c r="D48" s="79"/>
      <c r="E48" s="79"/>
      <c r="F48" s="79"/>
      <c r="G48" s="79"/>
      <c r="H48" s="87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ht="18.75" customHeight="1">
      <c r="A49" s="79"/>
      <c r="B49" s="83"/>
      <c r="C49" s="79" t="s">
        <v>65</v>
      </c>
      <c r="D49" s="79"/>
      <c r="E49" s="79"/>
      <c r="F49" s="79"/>
      <c r="G49" s="79"/>
      <c r="H49" s="87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ht="18.75" customHeight="1">
      <c r="A50" s="79"/>
      <c r="B50" s="83"/>
      <c r="C50" s="79"/>
      <c r="D50" s="79"/>
      <c r="E50" s="79"/>
      <c r="F50" s="79"/>
      <c r="G50" s="79"/>
      <c r="H50" s="87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ht="18.75" customHeight="1">
      <c r="A51" s="79"/>
      <c r="B51" s="83"/>
      <c r="C51" s="125" t="s">
        <v>66</v>
      </c>
      <c r="D51" s="13"/>
      <c r="E51" s="13"/>
      <c r="F51" s="13"/>
      <c r="G51" s="13"/>
      <c r="H51" s="14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ht="18.75" customHeight="1">
      <c r="A52" s="79"/>
      <c r="B52" s="83"/>
      <c r="C52" s="88" t="s">
        <v>67</v>
      </c>
      <c r="D52" s="13"/>
      <c r="E52" s="13"/>
      <c r="F52" s="13"/>
      <c r="G52" s="13"/>
      <c r="H52" s="14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ht="18.75" customHeight="1">
      <c r="A53" s="79"/>
      <c r="B53" s="83"/>
      <c r="C53" s="90"/>
      <c r="D53" s="18"/>
      <c r="E53" s="88" t="s">
        <v>68</v>
      </c>
      <c r="F53" s="18"/>
      <c r="G53" s="88" t="s">
        <v>69</v>
      </c>
      <c r="H53" s="14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ht="18.75" customHeight="1">
      <c r="A54" s="79"/>
      <c r="B54" s="83"/>
      <c r="C54" s="91" t="s">
        <v>70</v>
      </c>
      <c r="D54" s="18"/>
      <c r="E54" s="90" t="s">
        <v>71</v>
      </c>
      <c r="F54" s="18"/>
      <c r="G54" s="90">
        <v>1500000.0</v>
      </c>
      <c r="H54" s="14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ht="18.75" customHeight="1">
      <c r="A55" s="79"/>
      <c r="B55" s="83"/>
      <c r="C55" s="91" t="s">
        <v>72</v>
      </c>
      <c r="D55" s="18"/>
      <c r="E55" s="90"/>
      <c r="F55" s="18"/>
      <c r="G55" s="90"/>
      <c r="H55" s="14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ht="18.75" customHeight="1">
      <c r="A56" s="79"/>
      <c r="B56" s="83"/>
      <c r="C56" s="91" t="s">
        <v>73</v>
      </c>
      <c r="D56" s="18"/>
      <c r="E56" s="90"/>
      <c r="F56" s="18"/>
      <c r="G56" s="90"/>
      <c r="H56" s="14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ht="18.75" customHeight="1">
      <c r="A57" s="79"/>
      <c r="B57" s="83"/>
      <c r="C57" s="91" t="s">
        <v>74</v>
      </c>
      <c r="D57" s="18"/>
      <c r="E57" s="90"/>
      <c r="F57" s="18"/>
      <c r="G57" s="90"/>
      <c r="H57" s="14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ht="18.75" customHeight="1">
      <c r="A58" s="79"/>
      <c r="B58" s="83"/>
      <c r="C58" s="91" t="s">
        <v>75</v>
      </c>
      <c r="D58" s="18"/>
      <c r="E58" s="90"/>
      <c r="F58" s="18"/>
      <c r="G58" s="90"/>
      <c r="H58" s="14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ht="18.75" customHeight="1">
      <c r="A59" s="79"/>
      <c r="B59" s="83"/>
      <c r="C59" s="91" t="s">
        <v>76</v>
      </c>
      <c r="D59" s="18"/>
      <c r="E59" s="90"/>
      <c r="F59" s="18"/>
      <c r="G59" s="90"/>
      <c r="H59" s="14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ht="18.75" customHeight="1">
      <c r="A60" s="79"/>
      <c r="B60" s="83"/>
      <c r="C60" s="126" t="s">
        <v>28</v>
      </c>
      <c r="D60" s="18"/>
      <c r="E60" s="90"/>
      <c r="F60" s="18"/>
      <c r="G60" s="90"/>
      <c r="H60" s="14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ht="18.75" customHeight="1">
      <c r="A61" s="79"/>
      <c r="B61" s="83"/>
      <c r="C61" s="79"/>
      <c r="D61" s="79"/>
      <c r="E61" s="79"/>
      <c r="F61" s="79"/>
      <c r="G61" s="79"/>
      <c r="H61" s="87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ht="18.75" customHeight="1">
      <c r="A62" s="79"/>
      <c r="B62" s="83"/>
      <c r="C62" s="127" t="s">
        <v>77</v>
      </c>
      <c r="H62" s="7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ht="18.75" customHeight="1">
      <c r="A63" s="79"/>
      <c r="B63" s="83"/>
      <c r="H63" s="7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ht="18.75" customHeight="1">
      <c r="A64" s="79"/>
      <c r="B64" s="83"/>
      <c r="C64" s="79"/>
      <c r="D64" s="79"/>
      <c r="E64" s="79"/>
      <c r="F64" s="79"/>
      <c r="G64" s="79"/>
      <c r="H64" s="87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ht="18.75" customHeight="1">
      <c r="A65" s="79"/>
      <c r="B65" s="83"/>
      <c r="C65" s="125" t="s">
        <v>78</v>
      </c>
      <c r="D65" s="13"/>
      <c r="E65" s="13"/>
      <c r="F65" s="13"/>
      <c r="G65" s="13"/>
      <c r="H65" s="14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ht="18.75" customHeight="1">
      <c r="A66" s="79"/>
      <c r="B66" s="83"/>
      <c r="C66" s="88" t="s">
        <v>67</v>
      </c>
      <c r="D66" s="13"/>
      <c r="E66" s="13"/>
      <c r="F66" s="13"/>
      <c r="G66" s="13"/>
      <c r="H66" s="14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ht="18.75" customHeight="1">
      <c r="A67" s="79"/>
      <c r="B67" s="83"/>
      <c r="C67" s="90"/>
      <c r="D67" s="18"/>
      <c r="E67" s="88" t="s">
        <v>69</v>
      </c>
      <c r="F67" s="18"/>
      <c r="G67" s="88" t="s">
        <v>79</v>
      </c>
      <c r="H67" s="14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ht="18.75" customHeight="1">
      <c r="A68" s="79"/>
      <c r="B68" s="83"/>
      <c r="C68" s="91" t="s">
        <v>80</v>
      </c>
      <c r="D68" s="18"/>
      <c r="E68" s="90">
        <v>5000000.0</v>
      </c>
      <c r="F68" s="18"/>
      <c r="G68" s="90"/>
      <c r="H68" s="14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ht="18.75" customHeight="1">
      <c r="A69" s="79"/>
      <c r="B69" s="83"/>
      <c r="C69" s="91" t="s">
        <v>81</v>
      </c>
      <c r="D69" s="18"/>
      <c r="E69" s="90">
        <v>600000.0</v>
      </c>
      <c r="F69" s="18"/>
      <c r="G69" s="90">
        <v>100000.0</v>
      </c>
      <c r="H69" s="14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ht="18.75" customHeight="1">
      <c r="A70" s="79"/>
      <c r="B70" s="83"/>
      <c r="C70" s="91" t="s">
        <v>82</v>
      </c>
      <c r="D70" s="18"/>
      <c r="E70" s="90"/>
      <c r="F70" s="18"/>
      <c r="G70" s="90"/>
      <c r="H70" s="14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ht="18.75" customHeight="1">
      <c r="A71" s="79"/>
      <c r="B71" s="83"/>
      <c r="C71" s="91" t="s">
        <v>83</v>
      </c>
      <c r="D71" s="18"/>
      <c r="E71" s="90"/>
      <c r="F71" s="18"/>
      <c r="G71" s="90">
        <v>7.0</v>
      </c>
      <c r="H71" s="14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ht="18.75" customHeight="1">
      <c r="A72" s="79"/>
      <c r="B72" s="83"/>
      <c r="C72" s="126" t="s">
        <v>28</v>
      </c>
      <c r="D72" s="18"/>
      <c r="E72" s="90"/>
      <c r="F72" s="18"/>
      <c r="G72" s="90"/>
      <c r="H72" s="14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ht="18.75" customHeight="1">
      <c r="A73" s="79"/>
      <c r="B73" s="83"/>
      <c r="C73" s="79"/>
      <c r="D73" s="79"/>
      <c r="E73" s="79"/>
      <c r="F73" s="79"/>
      <c r="G73" s="79"/>
      <c r="H73" s="87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ht="18.75" customHeight="1">
      <c r="A74" s="79"/>
      <c r="B74" s="83"/>
      <c r="C74" s="79"/>
      <c r="D74" s="79"/>
      <c r="E74" s="79"/>
      <c r="F74" s="79"/>
      <c r="G74" s="79"/>
      <c r="H74" s="87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ht="18.75" customHeight="1">
      <c r="A75" s="79"/>
      <c r="B75" s="83"/>
      <c r="C75" s="127" t="s">
        <v>84</v>
      </c>
      <c r="H75" s="7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ht="18.75" customHeight="1">
      <c r="A76" s="79"/>
      <c r="B76" s="83"/>
      <c r="H76" s="7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ht="18.75" customHeight="1">
      <c r="A77" s="79"/>
      <c r="B77" s="83"/>
      <c r="C77" s="79"/>
      <c r="D77" s="79"/>
      <c r="E77" s="79"/>
      <c r="F77" s="79"/>
      <c r="G77" s="79"/>
      <c r="H77" s="87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ht="18.75" customHeight="1">
      <c r="A78" s="79"/>
      <c r="B78" s="83"/>
      <c r="C78" s="128" t="s">
        <v>85</v>
      </c>
      <c r="D78" s="60"/>
      <c r="E78" s="60"/>
      <c r="F78" s="47"/>
      <c r="G78" s="79"/>
      <c r="H78" s="87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ht="18.75" customHeight="1">
      <c r="A79" s="79"/>
      <c r="B79" s="83"/>
      <c r="C79" s="129" t="s">
        <v>86</v>
      </c>
      <c r="D79" s="130">
        <v>600000.0</v>
      </c>
      <c r="E79" s="13"/>
      <c r="F79" s="14"/>
      <c r="G79" s="79"/>
      <c r="H79" s="87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ht="24.75" customHeight="1">
      <c r="A80" s="79"/>
      <c r="B80" s="83"/>
      <c r="C80" s="131" t="s">
        <v>87</v>
      </c>
      <c r="D80" s="132" t="s">
        <v>88</v>
      </c>
      <c r="E80" s="132" t="s">
        <v>89</v>
      </c>
      <c r="F80" s="133" t="s">
        <v>90</v>
      </c>
      <c r="G80" s="79"/>
      <c r="H80" s="87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ht="24.75" customHeight="1">
      <c r="A81" s="79"/>
      <c r="B81" s="83"/>
      <c r="C81" s="83" t="s">
        <v>91</v>
      </c>
      <c r="D81" s="120"/>
      <c r="E81" s="134">
        <v>3000000.0</v>
      </c>
      <c r="F81" s="135">
        <f t="shared" ref="F81:F88" si="3">D81-E81</f>
        <v>-3000000</v>
      </c>
      <c r="G81" s="79"/>
      <c r="H81" s="87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ht="24.75" customHeight="1">
      <c r="A82" s="79"/>
      <c r="B82" s="83"/>
      <c r="C82" s="117" t="s">
        <v>92</v>
      </c>
      <c r="D82" s="118"/>
      <c r="E82" s="134">
        <v>725000.0</v>
      </c>
      <c r="F82" s="135">
        <f t="shared" si="3"/>
        <v>-725000</v>
      </c>
      <c r="G82" s="79"/>
      <c r="H82" s="87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ht="24.75" customHeight="1">
      <c r="A83" s="79"/>
      <c r="B83" s="83"/>
      <c r="C83" s="117" t="s">
        <v>93</v>
      </c>
      <c r="D83" s="118"/>
      <c r="E83" s="134">
        <v>900000.0</v>
      </c>
      <c r="F83" s="135">
        <f t="shared" si="3"/>
        <v>-900000</v>
      </c>
      <c r="G83" s="79"/>
      <c r="H83" s="87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ht="24.75" customHeight="1">
      <c r="A84" s="79"/>
      <c r="B84" s="83"/>
      <c r="C84" s="117" t="s">
        <v>94</v>
      </c>
      <c r="D84" s="118">
        <v>5880000.0</v>
      </c>
      <c r="E84" s="134"/>
      <c r="F84" s="135">
        <f t="shared" si="3"/>
        <v>5880000</v>
      </c>
      <c r="G84" s="79"/>
      <c r="H84" s="87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ht="24.75" customHeight="1">
      <c r="A85" s="79"/>
      <c r="B85" s="83"/>
      <c r="C85" s="117"/>
      <c r="D85" s="118"/>
      <c r="E85" s="134"/>
      <c r="F85" s="135">
        <f t="shared" si="3"/>
        <v>0</v>
      </c>
      <c r="G85" s="79"/>
      <c r="H85" s="87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ht="24.75" customHeight="1">
      <c r="A86" s="79"/>
      <c r="B86" s="83"/>
      <c r="C86" s="117"/>
      <c r="D86" s="118"/>
      <c r="E86" s="134"/>
      <c r="F86" s="135">
        <f t="shared" si="3"/>
        <v>0</v>
      </c>
      <c r="G86" s="79"/>
      <c r="H86" s="87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ht="24.75" customHeight="1">
      <c r="A87" s="79"/>
      <c r="B87" s="83"/>
      <c r="C87" s="117"/>
      <c r="D87" s="118"/>
      <c r="E87" s="134"/>
      <c r="F87" s="135">
        <f t="shared" si="3"/>
        <v>0</v>
      </c>
      <c r="G87" s="79"/>
      <c r="H87" s="87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ht="24.75" customHeight="1">
      <c r="A88" s="79"/>
      <c r="B88" s="83"/>
      <c r="C88" s="117"/>
      <c r="D88" s="121"/>
      <c r="E88" s="134"/>
      <c r="F88" s="135">
        <f t="shared" si="3"/>
        <v>0</v>
      </c>
      <c r="G88" s="79"/>
      <c r="H88" s="87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ht="29.25" customHeight="1">
      <c r="A89" s="79"/>
      <c r="B89" s="83"/>
      <c r="C89" s="136"/>
      <c r="D89" s="137"/>
      <c r="E89" s="138" t="s">
        <v>95</v>
      </c>
      <c r="F89" s="139">
        <f>D79+F81+F82+F83+F84+F85+F86+F87+F88</f>
        <v>1855000</v>
      </c>
      <c r="G89" s="79"/>
      <c r="H89" s="87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ht="18.75" customHeight="1">
      <c r="A90" s="79"/>
      <c r="B90" s="83"/>
      <c r="C90" s="79"/>
      <c r="D90" s="79"/>
      <c r="E90" s="79"/>
      <c r="F90" s="79"/>
      <c r="G90" s="79"/>
      <c r="H90" s="87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ht="18.75" customHeight="1">
      <c r="A91" s="79"/>
      <c r="B91" s="83"/>
      <c r="C91" s="79"/>
      <c r="D91" s="79"/>
      <c r="E91" s="79"/>
      <c r="F91" s="79"/>
      <c r="G91" s="79"/>
      <c r="H91" s="87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ht="18.75" customHeight="1">
      <c r="A92" s="79"/>
      <c r="B92" s="83"/>
      <c r="C92" s="79"/>
      <c r="D92" s="79"/>
      <c r="E92" s="79"/>
      <c r="F92" s="79"/>
      <c r="G92" s="79"/>
      <c r="H92" s="87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ht="18.75" customHeight="1">
      <c r="A93" s="79"/>
      <c r="B93" s="83"/>
      <c r="C93" s="79"/>
      <c r="D93" s="79"/>
      <c r="E93" s="79"/>
      <c r="F93" s="79"/>
      <c r="G93" s="79"/>
      <c r="H93" s="87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ht="18.75" customHeight="1">
      <c r="A94" s="79"/>
      <c r="B94" s="83"/>
      <c r="C94" s="79"/>
      <c r="D94" s="79"/>
      <c r="E94" s="79"/>
      <c r="F94" s="79"/>
      <c r="G94" s="79"/>
      <c r="H94" s="87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ht="18.75" customHeight="1">
      <c r="A95" s="79"/>
      <c r="B95" s="83"/>
      <c r="C95" s="79"/>
      <c r="D95" s="79"/>
      <c r="E95" s="79"/>
      <c r="F95" s="79"/>
      <c r="G95" s="79"/>
      <c r="H95" s="87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ht="18.75" customHeight="1">
      <c r="A96" s="79"/>
      <c r="B96" s="83"/>
      <c r="C96" s="79"/>
      <c r="D96" s="79"/>
      <c r="E96" s="79"/>
      <c r="F96" s="79"/>
      <c r="G96" s="79"/>
      <c r="H96" s="87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ht="18.75" customHeight="1">
      <c r="A97" s="79"/>
      <c r="B97" s="83"/>
      <c r="C97" s="79"/>
      <c r="D97" s="79"/>
      <c r="E97" s="79"/>
      <c r="F97" s="79"/>
      <c r="G97" s="79"/>
      <c r="H97" s="87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ht="18.75" customHeight="1">
      <c r="A98" s="79"/>
      <c r="B98" s="83"/>
      <c r="C98" s="128" t="s">
        <v>96</v>
      </c>
      <c r="D98" s="60"/>
      <c r="E98" s="60"/>
      <c r="F98" s="47"/>
      <c r="G98" s="79"/>
      <c r="H98" s="72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ht="18.75" customHeight="1">
      <c r="A99" s="79"/>
      <c r="B99" s="83"/>
      <c r="C99" s="131" t="s">
        <v>67</v>
      </c>
      <c r="D99" s="132" t="s">
        <v>97</v>
      </c>
      <c r="E99" s="132" t="s">
        <v>98</v>
      </c>
      <c r="F99" s="133" t="s">
        <v>99</v>
      </c>
      <c r="G99" s="79"/>
      <c r="H99" s="87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ht="18.75" customHeight="1">
      <c r="A100" s="79"/>
      <c r="B100" s="83"/>
      <c r="C100" s="83"/>
      <c r="D100" s="120"/>
      <c r="E100" s="134"/>
      <c r="F100" s="135">
        <f t="shared" ref="F100:F107" si="4">D100-E100</f>
        <v>0</v>
      </c>
      <c r="G100" s="79"/>
      <c r="H100" s="87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ht="18.75" customHeight="1">
      <c r="A101" s="79"/>
      <c r="B101" s="83"/>
      <c r="C101" s="117"/>
      <c r="D101" s="118"/>
      <c r="E101" s="134"/>
      <c r="F101" s="135">
        <f t="shared" si="4"/>
        <v>0</v>
      </c>
      <c r="G101" s="79"/>
      <c r="H101" s="87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ht="18.75" customHeight="1">
      <c r="A102" s="79"/>
      <c r="B102" s="83"/>
      <c r="C102" s="117"/>
      <c r="D102" s="118"/>
      <c r="E102" s="134"/>
      <c r="F102" s="135">
        <f t="shared" si="4"/>
        <v>0</v>
      </c>
      <c r="G102" s="79"/>
      <c r="H102" s="87"/>
      <c r="I102" s="79"/>
      <c r="J102" s="79"/>
      <c r="K102" s="79"/>
      <c r="L102" s="79"/>
      <c r="M102" s="73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ht="18.75" customHeight="1">
      <c r="A103" s="79"/>
      <c r="B103" s="83"/>
      <c r="C103" s="117"/>
      <c r="D103" s="118"/>
      <c r="E103" s="134"/>
      <c r="F103" s="135">
        <f t="shared" si="4"/>
        <v>0</v>
      </c>
      <c r="G103" s="79"/>
      <c r="H103" s="72"/>
      <c r="I103" s="79"/>
      <c r="J103" s="79"/>
      <c r="K103" s="79"/>
      <c r="L103" s="79"/>
      <c r="M103" s="140"/>
      <c r="N103" s="140"/>
      <c r="O103" s="140"/>
      <c r="P103" s="140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ht="18.75" customHeight="1">
      <c r="A104" s="79"/>
      <c r="B104" s="83"/>
      <c r="C104" s="117"/>
      <c r="D104" s="118"/>
      <c r="E104" s="134"/>
      <c r="F104" s="135">
        <f t="shared" si="4"/>
        <v>0</v>
      </c>
      <c r="G104" s="79"/>
      <c r="H104" s="87"/>
      <c r="I104" s="79"/>
      <c r="J104" s="79"/>
      <c r="K104" s="79"/>
      <c r="L104" s="79"/>
      <c r="M104" s="140"/>
      <c r="N104" s="140"/>
      <c r="O104" s="140"/>
      <c r="P104" s="140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ht="18.75" customHeight="1">
      <c r="A105" s="79"/>
      <c r="B105" s="83"/>
      <c r="C105" s="117"/>
      <c r="D105" s="118"/>
      <c r="E105" s="134"/>
      <c r="F105" s="135">
        <f t="shared" si="4"/>
        <v>0</v>
      </c>
      <c r="G105" s="79"/>
      <c r="H105" s="87"/>
      <c r="I105" s="79"/>
      <c r="J105" s="79"/>
      <c r="K105" s="79"/>
      <c r="L105" s="79"/>
      <c r="M105" s="140"/>
      <c r="N105" s="140"/>
      <c r="O105" s="140"/>
      <c r="P105" s="140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ht="18.75" customHeight="1">
      <c r="A106" s="79"/>
      <c r="B106" s="83"/>
      <c r="C106" s="117"/>
      <c r="D106" s="118"/>
      <c r="E106" s="134"/>
      <c r="F106" s="135">
        <f t="shared" si="4"/>
        <v>0</v>
      </c>
      <c r="G106" s="79"/>
      <c r="H106" s="87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ht="18.75" customHeight="1">
      <c r="A107" s="79"/>
      <c r="B107" s="83"/>
      <c r="C107" s="117"/>
      <c r="D107" s="121"/>
      <c r="E107" s="134"/>
      <c r="F107" s="135">
        <f t="shared" si="4"/>
        <v>0</v>
      </c>
      <c r="G107" s="79"/>
      <c r="H107" s="87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ht="18.75" customHeight="1">
      <c r="A108" s="79"/>
      <c r="B108" s="83"/>
      <c r="C108" s="136"/>
      <c r="D108" s="137"/>
      <c r="E108" s="138"/>
      <c r="F108" s="139"/>
      <c r="G108" s="79"/>
      <c r="H108" s="87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ht="18.75" customHeight="1">
      <c r="A109" s="79"/>
      <c r="B109" s="83"/>
      <c r="C109" s="73"/>
      <c r="D109" s="79"/>
      <c r="E109" s="79"/>
      <c r="F109" s="79"/>
      <c r="G109" s="79"/>
      <c r="H109" s="87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ht="18.75" customHeight="1">
      <c r="A110" s="79"/>
      <c r="B110" s="83"/>
      <c r="C110" s="79"/>
      <c r="D110" s="79"/>
      <c r="E110" s="79"/>
      <c r="F110" s="79"/>
      <c r="G110" s="79"/>
      <c r="H110" s="87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ht="18.75" customHeight="1">
      <c r="A111" s="79"/>
      <c r="B111" s="83"/>
      <c r="C111" s="79"/>
      <c r="D111" s="79"/>
      <c r="E111" s="79"/>
      <c r="F111" s="79"/>
      <c r="G111" s="79"/>
      <c r="H111" s="87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ht="18.75" customHeight="1">
      <c r="A112" s="79"/>
      <c r="B112" s="83"/>
      <c r="C112" s="79"/>
      <c r="D112" s="79"/>
      <c r="E112" s="79"/>
      <c r="F112" s="79"/>
      <c r="G112" s="79"/>
      <c r="H112" s="87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ht="18.75" customHeight="1">
      <c r="A113" s="79"/>
      <c r="B113" s="83"/>
      <c r="C113" s="79"/>
      <c r="D113" s="79"/>
      <c r="E113" s="79"/>
      <c r="F113" s="79"/>
      <c r="G113" s="79"/>
      <c r="H113" s="87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ht="18.75" customHeight="1">
      <c r="A114" s="79"/>
      <c r="B114" s="83"/>
      <c r="C114" s="79"/>
      <c r="D114" s="79"/>
      <c r="E114" s="79"/>
      <c r="F114" s="79"/>
      <c r="G114" s="79"/>
      <c r="H114" s="87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ht="18.75" customHeight="1">
      <c r="A115" s="79"/>
      <c r="B115" s="83"/>
      <c r="C115" s="79"/>
      <c r="D115" s="79"/>
      <c r="E115" s="79"/>
      <c r="F115" s="79"/>
      <c r="G115" s="79"/>
      <c r="H115" s="87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ht="18.75" customHeight="1">
      <c r="A116" s="79"/>
      <c r="B116" s="83"/>
      <c r="C116" s="79"/>
      <c r="D116" s="79"/>
      <c r="E116" s="79"/>
      <c r="F116" s="79"/>
      <c r="G116" s="79"/>
      <c r="H116" s="87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ht="18.75" customHeight="1">
      <c r="A117" s="79"/>
      <c r="B117" s="83"/>
      <c r="C117" s="73"/>
      <c r="D117" s="79"/>
      <c r="E117" s="79"/>
      <c r="F117" s="79"/>
      <c r="G117" s="79"/>
      <c r="H117" s="87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ht="18.75" customHeight="1">
      <c r="A118" s="79"/>
      <c r="B118" s="83"/>
      <c r="C118" s="73"/>
      <c r="D118" s="79"/>
      <c r="E118" s="79"/>
      <c r="F118" s="79"/>
      <c r="G118" s="79"/>
      <c r="H118" s="87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ht="18.75" customHeight="1">
      <c r="A119" s="79"/>
      <c r="B119" s="83"/>
      <c r="C119" s="73"/>
      <c r="D119" s="79"/>
      <c r="E119" s="79"/>
      <c r="F119" s="79"/>
      <c r="G119" s="79"/>
      <c r="H119" s="87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ht="18.75" customHeight="1">
      <c r="A120" s="79"/>
      <c r="B120" s="83"/>
      <c r="C120" s="73"/>
      <c r="D120" s="79"/>
      <c r="E120" s="79"/>
      <c r="F120" s="79"/>
      <c r="G120" s="79"/>
      <c r="H120" s="87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ht="18.75" customHeight="1">
      <c r="A121" s="79"/>
      <c r="B121" s="83"/>
      <c r="C121" s="73"/>
      <c r="D121" s="79"/>
      <c r="E121" s="79"/>
      <c r="F121" s="79"/>
      <c r="G121" s="79"/>
      <c r="H121" s="87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ht="18.75" customHeight="1">
      <c r="A122" s="79"/>
      <c r="B122" s="83"/>
      <c r="C122" s="73"/>
      <c r="D122" s="79"/>
      <c r="E122" s="79"/>
      <c r="F122" s="79"/>
      <c r="G122" s="79"/>
      <c r="H122" s="87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ht="18.75" customHeight="1">
      <c r="A123" s="79"/>
      <c r="B123" s="83"/>
      <c r="C123" s="73"/>
      <c r="D123" s="79"/>
      <c r="E123" s="79"/>
      <c r="F123" s="79"/>
      <c r="G123" s="79"/>
      <c r="H123" s="87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ht="18.75" customHeight="1">
      <c r="A124" s="79"/>
      <c r="B124" s="83"/>
      <c r="C124" s="73"/>
      <c r="D124" s="79"/>
      <c r="E124" s="79"/>
      <c r="F124" s="79"/>
      <c r="G124" s="79"/>
      <c r="H124" s="87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ht="18.75" customHeight="1">
      <c r="A125" s="79"/>
      <c r="B125" s="83"/>
      <c r="C125" s="73"/>
      <c r="D125" s="79"/>
      <c r="E125" s="79"/>
      <c r="F125" s="79"/>
      <c r="G125" s="79"/>
      <c r="H125" s="87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ht="18.75" customHeight="1">
      <c r="A126" s="79"/>
      <c r="B126" s="83"/>
      <c r="C126" s="79"/>
      <c r="D126" s="79"/>
      <c r="E126" s="79"/>
      <c r="F126" s="79"/>
      <c r="G126" s="79"/>
      <c r="H126" s="87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ht="18.75" customHeight="1">
      <c r="A127" s="79"/>
      <c r="B127" s="141"/>
      <c r="C127" s="142"/>
      <c r="D127" s="142"/>
      <c r="E127" s="142"/>
      <c r="F127" s="142"/>
      <c r="G127" s="142"/>
      <c r="H127" s="143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ht="18.7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ht="18.7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ht="18.7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ht="18.7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ht="18.7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ht="18.7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ht="18.7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ht="18.7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ht="18.7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ht="18.7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ht="18.7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ht="18.7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ht="18.7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ht="18.7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ht="18.7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ht="18.7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ht="18.7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ht="18.7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ht="18.7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ht="18.7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ht="18.7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ht="18.7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ht="18.7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ht="18.7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ht="18.7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ht="18.7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ht="18.7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ht="18.7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ht="18.7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ht="18.7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ht="18.7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ht="18.7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ht="18.7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ht="18.7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ht="18.7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ht="18.7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ht="18.7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ht="18.7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ht="18.7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ht="18.7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ht="18.7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ht="18.7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ht="18.7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ht="18.7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ht="18.7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ht="18.7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ht="18.7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ht="18.7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ht="18.7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ht="18.7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ht="18.7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ht="18.7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ht="18.7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ht="18.7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ht="18.7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ht="18.7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ht="18.7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ht="18.7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ht="18.7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ht="18.7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ht="18.7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ht="18.7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ht="18.7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ht="18.7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ht="18.7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ht="18.7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ht="18.7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ht="18.7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ht="18.7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ht="18.7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ht="18.7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ht="18.7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ht="18.7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ht="18.7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ht="18.7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ht="18.7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ht="18.7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ht="18.7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ht="18.7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ht="18.7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ht="18.7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ht="18.7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ht="18.7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ht="18.7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ht="18.7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ht="18.7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ht="18.7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ht="18.7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ht="18.7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ht="18.7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ht="18.7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ht="18.7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ht="18.7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ht="18.7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ht="18.7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ht="18.7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ht="18.7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ht="18.7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ht="18.7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ht="18.7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ht="18.7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ht="18.7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ht="18.7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ht="18.7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ht="18.7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ht="18.7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ht="18.7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ht="18.7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ht="18.7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ht="18.7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ht="18.7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ht="18.7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ht="18.7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ht="18.7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ht="18.7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ht="18.7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ht="18.7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ht="18.7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ht="18.7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ht="18.7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ht="18.7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ht="18.7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ht="18.7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ht="18.7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ht="18.7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ht="18.7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ht="18.7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ht="18.7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ht="18.7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ht="18.7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ht="18.7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ht="18.7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ht="18.7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ht="18.7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ht="18.7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ht="18.7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ht="18.7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ht="18.7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ht="18.7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ht="18.7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ht="18.7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ht="18.7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ht="18.7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ht="18.7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ht="18.7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ht="18.7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ht="18.7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ht="18.7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ht="18.7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ht="18.7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ht="18.7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ht="18.7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ht="18.7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ht="18.7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ht="18.7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ht="18.7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ht="18.7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ht="18.7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ht="18.7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ht="18.7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ht="18.7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ht="18.7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ht="18.7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ht="18.7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ht="18.7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ht="18.7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ht="18.7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ht="18.7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ht="18.7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ht="18.7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ht="18.7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ht="18.7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ht="18.7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ht="18.7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ht="18.7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ht="18.7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ht="18.7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ht="18.7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ht="18.7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ht="18.7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ht="18.7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ht="18.7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ht="18.7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ht="18.7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ht="18.7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ht="18.7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ht="18.7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ht="18.7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ht="18.7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ht="18.7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ht="18.7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ht="18.7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ht="18.7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ht="18.7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ht="18.7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ht="18.7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ht="18.7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ht="18.7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ht="18.7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ht="18.7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ht="18.7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ht="18.7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ht="18.7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ht="18.7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ht="18.7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ht="18.7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ht="18.7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ht="18.7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ht="18.7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ht="18.7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ht="18.7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ht="18.7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ht="18.7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ht="18.7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ht="18.7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ht="18.7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ht="18.7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ht="18.7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ht="18.7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ht="18.7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ht="18.7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ht="18.7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ht="18.7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ht="18.7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ht="18.7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ht="18.7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ht="18.7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ht="18.7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ht="18.7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ht="18.7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ht="18.7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ht="18.7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ht="18.7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ht="18.7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ht="18.7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ht="18.7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ht="18.7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ht="18.7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ht="18.7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ht="18.7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ht="18.7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ht="18.7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ht="18.7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ht="18.7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ht="18.7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ht="18.7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ht="18.7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ht="18.7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ht="18.7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ht="18.7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ht="18.7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ht="18.7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ht="18.7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ht="18.7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ht="18.7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ht="18.7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ht="18.7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ht="18.7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ht="18.7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ht="18.7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ht="18.7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ht="18.7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ht="18.7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ht="18.7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ht="18.7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ht="18.7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ht="18.7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ht="18.7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ht="18.7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ht="18.7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ht="18.7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ht="18.7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ht="18.7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ht="18.7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ht="18.7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ht="18.7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ht="18.7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ht="18.7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ht="18.7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ht="18.7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ht="18.7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ht="18.7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ht="18.7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ht="18.7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ht="18.7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ht="18.7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ht="18.7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ht="18.7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ht="18.7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ht="18.7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ht="18.7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ht="18.7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ht="18.7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ht="18.7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ht="18.7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ht="18.7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ht="18.7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ht="18.7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ht="18.7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ht="18.7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ht="18.7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ht="18.7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ht="18.7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ht="18.7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ht="18.7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ht="18.7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ht="18.7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ht="18.7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ht="18.7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ht="18.7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ht="18.7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ht="18.7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ht="18.7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ht="18.7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ht="18.7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ht="18.7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ht="18.7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ht="18.7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ht="18.7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ht="18.7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ht="18.7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ht="18.7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ht="18.7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ht="18.7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ht="18.7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ht="18.7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ht="18.7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ht="18.7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ht="18.7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ht="18.7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ht="18.7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ht="18.7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ht="18.7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ht="18.7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ht="18.7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ht="18.7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ht="18.7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ht="18.7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ht="18.7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ht="18.7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ht="18.7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ht="18.7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ht="18.7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ht="18.7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ht="18.7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ht="18.7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ht="18.7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ht="18.7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ht="18.7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ht="18.7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ht="18.7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ht="18.7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ht="18.7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ht="18.7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ht="18.7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ht="18.7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ht="18.7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ht="18.7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ht="18.7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ht="18.7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ht="18.7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ht="18.7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ht="18.7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ht="18.7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ht="18.7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ht="18.7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ht="18.7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ht="18.7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ht="18.7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ht="18.7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ht="18.7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ht="18.7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ht="18.7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ht="18.7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ht="18.7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ht="18.7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ht="18.7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ht="18.7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ht="18.7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ht="18.7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ht="18.7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ht="18.7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ht="18.7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ht="18.7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ht="18.7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ht="18.7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ht="18.7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ht="18.7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ht="18.7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ht="18.7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ht="18.7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ht="18.7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ht="18.7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ht="18.7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ht="18.7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ht="18.7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ht="18.7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ht="18.7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ht="18.7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ht="18.7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ht="18.7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ht="18.7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ht="18.7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ht="18.7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ht="18.7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ht="18.7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ht="18.7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ht="18.7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ht="18.7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ht="18.7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ht="18.7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ht="18.7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ht="18.7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ht="18.7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ht="18.7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ht="18.7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ht="18.7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ht="18.7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ht="18.7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ht="18.7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ht="18.7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ht="18.7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ht="18.7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ht="18.7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ht="18.7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ht="18.7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ht="18.7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ht="18.7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ht="18.7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ht="18.7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ht="18.7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ht="18.7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ht="18.7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ht="18.7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ht="18.7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ht="18.7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ht="18.7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ht="18.7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ht="18.7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ht="18.7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ht="18.7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ht="18.7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ht="18.7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ht="18.7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ht="18.7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ht="18.7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ht="18.7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ht="18.7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ht="18.7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ht="18.7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ht="18.7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ht="18.7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ht="18.7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ht="18.7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ht="18.7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ht="18.7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ht="18.7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ht="18.7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ht="18.7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ht="18.7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ht="18.7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ht="18.7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ht="18.7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ht="18.7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ht="18.7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ht="18.7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ht="18.7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ht="18.7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ht="18.7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ht="18.7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ht="18.7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ht="18.7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ht="18.7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ht="18.7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ht="18.7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ht="18.7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ht="18.7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ht="18.7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ht="18.7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ht="18.7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ht="18.7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ht="18.7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ht="18.7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ht="18.7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ht="18.7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ht="18.7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ht="18.7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ht="18.7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ht="18.7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ht="18.7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ht="18.7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ht="18.7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ht="18.7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ht="18.7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ht="18.7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ht="18.7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ht="18.7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ht="18.7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ht="18.7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ht="18.7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ht="18.7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ht="18.7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ht="18.7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ht="18.7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ht="18.7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ht="18.7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ht="18.7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ht="18.7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ht="18.7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ht="18.7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ht="18.7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ht="18.7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ht="18.7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ht="18.7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ht="18.7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ht="18.7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ht="18.7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ht="18.7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ht="18.7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ht="18.7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ht="18.7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ht="18.7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ht="18.7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ht="18.7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ht="18.7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ht="18.7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ht="18.7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ht="18.7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ht="18.7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ht="18.7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ht="18.7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ht="18.7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ht="18.7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ht="18.7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ht="18.7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ht="18.7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ht="18.7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ht="18.7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ht="18.7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ht="18.7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ht="18.7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ht="18.7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ht="18.7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ht="18.7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ht="18.7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ht="18.7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ht="18.7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ht="18.7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ht="18.7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ht="18.7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ht="18.7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ht="18.7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ht="18.7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ht="18.7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ht="18.7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ht="18.7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ht="18.7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ht="18.7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ht="18.7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ht="18.7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ht="18.7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ht="18.7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ht="18.7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ht="18.7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ht="18.7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ht="18.7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ht="18.7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ht="18.7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ht="18.7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ht="18.7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ht="18.7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ht="18.7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ht="18.7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ht="18.7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ht="18.7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ht="18.7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ht="18.7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ht="18.7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ht="18.7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ht="18.7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ht="18.7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ht="18.7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ht="18.7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ht="18.7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ht="18.7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ht="18.7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ht="18.7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ht="18.7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ht="18.7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ht="18.7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ht="18.7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ht="18.7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ht="18.7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ht="18.7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ht="18.7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ht="18.7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ht="18.7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ht="18.7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ht="18.7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ht="18.7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ht="18.7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ht="18.7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ht="18.7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ht="18.7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ht="18.7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ht="18.7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ht="18.7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ht="18.7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ht="18.7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ht="18.7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ht="18.7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ht="18.7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ht="18.7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ht="18.7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ht="18.7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ht="18.7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ht="18.7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ht="18.7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ht="18.7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ht="18.7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ht="18.7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ht="18.7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ht="18.7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ht="18.7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ht="18.7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ht="18.7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ht="18.7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ht="18.7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ht="18.7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ht="18.7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ht="18.7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ht="18.7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ht="18.7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ht="18.7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ht="18.7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ht="18.7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ht="18.7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ht="18.7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ht="18.7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ht="18.7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ht="18.7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ht="18.7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ht="18.7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ht="18.7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ht="18.7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ht="18.7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ht="18.7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ht="18.7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ht="18.7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ht="18.7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ht="18.7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ht="18.7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ht="18.7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ht="18.7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ht="18.7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ht="18.7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ht="18.7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ht="18.7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ht="18.7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ht="18.7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ht="18.7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ht="18.7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ht="18.7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ht="18.7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ht="18.7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ht="18.7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ht="18.7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ht="18.7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ht="18.7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ht="18.7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ht="18.7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ht="18.7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ht="18.7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ht="18.7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ht="18.7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ht="18.7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ht="18.7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ht="18.7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ht="18.7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ht="18.7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ht="18.7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ht="18.7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ht="18.7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ht="18.7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ht="18.7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ht="18.7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ht="18.7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ht="18.7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ht="18.7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ht="18.7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ht="18.7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ht="18.7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ht="18.7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ht="18.7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ht="18.7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ht="18.7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ht="18.7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ht="18.7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ht="18.7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ht="18.7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ht="18.7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ht="18.7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ht="18.7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ht="18.7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ht="18.7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ht="18.7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ht="18.7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ht="18.7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ht="18.7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ht="18.7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ht="18.7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ht="18.7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ht="18.7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ht="18.7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ht="18.7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ht="18.7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ht="18.7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ht="18.7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ht="18.7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ht="18.7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ht="18.7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ht="18.7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ht="18.7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ht="18.7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ht="18.7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ht="18.7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ht="18.7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ht="18.7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ht="18.7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ht="18.7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ht="18.7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ht="18.7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ht="18.7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ht="18.7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ht="18.7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ht="18.7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ht="18.7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ht="18.7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ht="18.7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ht="18.7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ht="18.7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ht="18.7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ht="18.7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ht="18.7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ht="18.7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ht="18.7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ht="18.7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ht="18.7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ht="18.7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ht="18.7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ht="18.7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ht="18.7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ht="18.7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ht="18.7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ht="18.7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ht="18.7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ht="18.7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ht="18.7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ht="18.7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ht="18.7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ht="18.7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ht="18.7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ht="18.7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ht="18.7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ht="18.7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ht="18.7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ht="18.7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ht="18.7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ht="18.7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ht="18.7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ht="18.7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ht="18.7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ht="18.7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ht="18.7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ht="18.7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ht="18.7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ht="18.7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ht="18.7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ht="18.7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ht="18.7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ht="18.7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ht="18.7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ht="18.7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ht="18.7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ht="18.7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ht="18.7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ht="18.7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ht="18.7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ht="18.7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ht="18.7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ht="18.7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ht="18.7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ht="18.7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ht="18.7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ht="18.7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ht="18.7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ht="18.7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ht="18.7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ht="18.7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ht="18.7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ht="18.7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ht="18.7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ht="18.7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ht="18.7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ht="18.7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ht="18.7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ht="18.7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ht="18.7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ht="18.7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ht="18.7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ht="18.7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ht="18.7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ht="18.7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ht="18.7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ht="18.7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ht="18.7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ht="18.7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ht="18.7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ht="18.7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ht="18.7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ht="18.7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ht="18.7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ht="18.7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ht="18.7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ht="18.7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ht="18.7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ht="18.7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ht="18.7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ht="18.7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ht="18.7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ht="18.7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ht="18.7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ht="18.7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ht="18.7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ht="18.7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ht="18.7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ht="18.7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ht="18.7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ht="18.7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ht="18.7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ht="18.7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ht="18.7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ht="18.7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ht="18.7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ht="18.7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ht="18.7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ht="18.7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ht="18.7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ht="18.7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ht="18.7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ht="18.7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ht="18.7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ht="18.7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ht="18.7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ht="18.7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ht="18.7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ht="18.7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ht="18.7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ht="18.7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ht="18.7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ht="18.7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ht="18.7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ht="18.7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ht="18.7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ht="18.7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ht="18.7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ht="18.7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ht="18.7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ht="18.7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ht="18.7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ht="18.7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ht="18.7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ht="18.7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84">
    <mergeCell ref="E54:F54"/>
    <mergeCell ref="G54:H54"/>
    <mergeCell ref="D46:E46"/>
    <mergeCell ref="C51:H51"/>
    <mergeCell ref="C52:H52"/>
    <mergeCell ref="C53:D53"/>
    <mergeCell ref="E53:F53"/>
    <mergeCell ref="G53:H53"/>
    <mergeCell ref="C54:D54"/>
    <mergeCell ref="E57:F57"/>
    <mergeCell ref="G57:H57"/>
    <mergeCell ref="C55:D55"/>
    <mergeCell ref="E55:F55"/>
    <mergeCell ref="G55:H55"/>
    <mergeCell ref="C56:D56"/>
    <mergeCell ref="E56:F56"/>
    <mergeCell ref="G56:H56"/>
    <mergeCell ref="C57:D57"/>
    <mergeCell ref="E60:F60"/>
    <mergeCell ref="G60:H60"/>
    <mergeCell ref="C58:D58"/>
    <mergeCell ref="E58:F58"/>
    <mergeCell ref="G58:H58"/>
    <mergeCell ref="C59:D59"/>
    <mergeCell ref="E59:F59"/>
    <mergeCell ref="G59:H59"/>
    <mergeCell ref="C60:D60"/>
    <mergeCell ref="E68:F68"/>
    <mergeCell ref="G68:H68"/>
    <mergeCell ref="C62:H63"/>
    <mergeCell ref="C65:H65"/>
    <mergeCell ref="C66:H66"/>
    <mergeCell ref="C67:D67"/>
    <mergeCell ref="E67:F67"/>
    <mergeCell ref="G67:H67"/>
    <mergeCell ref="C68:D68"/>
    <mergeCell ref="E71:F71"/>
    <mergeCell ref="G71:H71"/>
    <mergeCell ref="C69:D69"/>
    <mergeCell ref="E69:F69"/>
    <mergeCell ref="G69:H69"/>
    <mergeCell ref="C70:D70"/>
    <mergeCell ref="E70:F70"/>
    <mergeCell ref="G70:H70"/>
    <mergeCell ref="C71:D71"/>
    <mergeCell ref="D2:H2"/>
    <mergeCell ref="D3:H3"/>
    <mergeCell ref="D4:H4"/>
    <mergeCell ref="C5:H5"/>
    <mergeCell ref="C7:H7"/>
    <mergeCell ref="C8:D8"/>
    <mergeCell ref="E8:H8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C15:D15"/>
    <mergeCell ref="E15:F15"/>
    <mergeCell ref="G15:H15"/>
    <mergeCell ref="C29:H32"/>
    <mergeCell ref="C34:E34"/>
    <mergeCell ref="D35:E35"/>
    <mergeCell ref="D36:E36"/>
    <mergeCell ref="C72:D72"/>
    <mergeCell ref="E72:F72"/>
    <mergeCell ref="G72:H72"/>
    <mergeCell ref="C75:H76"/>
    <mergeCell ref="C78:F78"/>
    <mergeCell ref="D79:F79"/>
    <mergeCell ref="C98:F98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9.14"/>
    <col customWidth="1" min="3" max="3" width="15.0"/>
    <col customWidth="1" min="4" max="4" width="14.57"/>
    <col customWidth="1" min="5" max="5" width="29.0"/>
    <col customWidth="1" min="6" max="6" width="19.29"/>
    <col customWidth="1" min="7" max="7" width="9.14"/>
    <col customWidth="1" min="8" max="8" width="14.57"/>
    <col customWidth="1" min="9" max="12" width="9.14"/>
    <col customWidth="1" min="13" max="13" width="14.43"/>
    <col customWidth="1" min="14" max="26" width="9.14"/>
  </cols>
  <sheetData>
    <row r="1">
      <c r="B1" s="1"/>
      <c r="C1" s="2"/>
      <c r="D1" s="2"/>
      <c r="E1" s="2"/>
      <c r="F1" s="2"/>
      <c r="G1" s="2"/>
      <c r="H1" s="3"/>
    </row>
    <row r="2">
      <c r="B2" s="5"/>
      <c r="D2" s="6" t="s">
        <v>0</v>
      </c>
      <c r="H2" s="7"/>
    </row>
    <row r="3">
      <c r="B3" s="5"/>
      <c r="D3" s="6" t="s">
        <v>1</v>
      </c>
      <c r="H3" s="7"/>
    </row>
    <row r="4">
      <c r="B4" s="5"/>
      <c r="D4" s="6" t="s">
        <v>2</v>
      </c>
      <c r="H4" s="7"/>
    </row>
    <row r="5" ht="55.5" customHeight="1">
      <c r="B5" s="5"/>
      <c r="C5" s="8" t="s">
        <v>3</v>
      </c>
      <c r="H5" s="7"/>
    </row>
    <row r="6">
      <c r="B6" s="5"/>
      <c r="C6" s="16" t="s">
        <v>119</v>
      </c>
      <c r="H6" s="10"/>
      <c r="L6" s="16" t="s">
        <v>120</v>
      </c>
    </row>
    <row r="7">
      <c r="B7" s="5"/>
      <c r="C7" s="16" t="s">
        <v>121</v>
      </c>
      <c r="E7" s="11">
        <v>500.0</v>
      </c>
      <c r="H7" s="10"/>
    </row>
    <row r="8">
      <c r="B8" s="5"/>
      <c r="C8" s="12" t="s">
        <v>7</v>
      </c>
      <c r="D8" s="13"/>
      <c r="E8" s="13"/>
      <c r="F8" s="13"/>
      <c r="G8" s="13"/>
      <c r="H8" s="14"/>
      <c r="J8" s="16" t="s">
        <v>122</v>
      </c>
      <c r="K8" s="16" t="s">
        <v>104</v>
      </c>
      <c r="L8" s="16" t="s">
        <v>11</v>
      </c>
      <c r="M8" s="16" t="s">
        <v>12</v>
      </c>
    </row>
    <row r="9">
      <c r="B9" s="5"/>
      <c r="C9" s="17" t="s">
        <v>13</v>
      </c>
      <c r="D9" s="18"/>
      <c r="E9" s="17" t="s">
        <v>14</v>
      </c>
      <c r="F9" s="13"/>
      <c r="G9" s="13"/>
      <c r="H9" s="14"/>
      <c r="I9" s="16" t="s">
        <v>123</v>
      </c>
      <c r="J9" s="16">
        <v>8000.0</v>
      </c>
      <c r="K9" s="16">
        <v>5000.0</v>
      </c>
      <c r="L9" s="16">
        <v>1500.0</v>
      </c>
      <c r="M9" s="144">
        <v>900.0</v>
      </c>
    </row>
    <row r="10">
      <c r="B10" s="5"/>
      <c r="C10" s="19"/>
      <c r="D10" s="18"/>
      <c r="E10" s="17" t="s">
        <v>17</v>
      </c>
      <c r="F10" s="18"/>
      <c r="G10" s="17" t="s">
        <v>18</v>
      </c>
      <c r="H10" s="14"/>
      <c r="I10" s="16" t="s">
        <v>107</v>
      </c>
      <c r="J10" s="16">
        <v>6000.0</v>
      </c>
      <c r="K10" s="16">
        <v>5000.0</v>
      </c>
      <c r="L10" s="16">
        <v>1500.0</v>
      </c>
      <c r="M10" s="144">
        <v>900.0</v>
      </c>
    </row>
    <row r="11">
      <c r="B11" s="5"/>
      <c r="C11" s="20" t="s">
        <v>19</v>
      </c>
      <c r="D11" s="18"/>
      <c r="E11" s="19">
        <v>200000.0</v>
      </c>
      <c r="F11" s="18"/>
      <c r="G11" s="19">
        <v>2316617.0</v>
      </c>
      <c r="H11" s="14"/>
      <c r="I11" s="16" t="s">
        <v>124</v>
      </c>
      <c r="J11" s="16">
        <v>5500.0</v>
      </c>
      <c r="K11" s="16">
        <v>5000.0</v>
      </c>
      <c r="L11" s="16">
        <v>1500.0</v>
      </c>
      <c r="M11" s="144">
        <v>900.0</v>
      </c>
      <c r="O11" s="16" t="s">
        <v>21</v>
      </c>
    </row>
    <row r="12">
      <c r="B12" s="5"/>
      <c r="C12" s="20" t="s">
        <v>22</v>
      </c>
      <c r="D12" s="18"/>
      <c r="E12" s="19">
        <v>150000.0</v>
      </c>
      <c r="F12" s="18"/>
      <c r="G12" s="19"/>
      <c r="H12" s="14"/>
      <c r="J12" s="16">
        <f t="shared" ref="J12:M12" si="1">SUM(J9:J11)</f>
        <v>19500</v>
      </c>
      <c r="K12" s="16">
        <f t="shared" si="1"/>
        <v>15000</v>
      </c>
      <c r="L12" s="16">
        <f t="shared" si="1"/>
        <v>4500</v>
      </c>
      <c r="M12" s="144">
        <f t="shared" si="1"/>
        <v>2700</v>
      </c>
      <c r="N12" s="16">
        <f>SUM(J12:M12)</f>
        <v>41700</v>
      </c>
      <c r="O12" s="16">
        <f>N12/9</f>
        <v>4633.333333</v>
      </c>
    </row>
    <row r="13">
      <c r="B13" s="5"/>
      <c r="C13" s="20" t="s">
        <v>24</v>
      </c>
      <c r="D13" s="18"/>
      <c r="E13" s="19"/>
      <c r="F13" s="18"/>
      <c r="G13" s="19">
        <v>250000.0</v>
      </c>
      <c r="H13" s="14"/>
      <c r="N13" s="16" t="s">
        <v>125</v>
      </c>
    </row>
    <row r="14">
      <c r="B14" s="5"/>
      <c r="C14" s="20" t="s">
        <v>25</v>
      </c>
      <c r="D14" s="18"/>
      <c r="E14" s="19"/>
      <c r="F14" s="18"/>
      <c r="G14" s="19"/>
      <c r="H14" s="14"/>
      <c r="J14" s="16">
        <f t="shared" ref="J14:K14" si="2">J12/9</f>
        <v>2166.666667</v>
      </c>
      <c r="K14" s="16">
        <f t="shared" si="2"/>
        <v>1666.666667</v>
      </c>
      <c r="O14" s="16">
        <f>O12*500</f>
        <v>2316666.667</v>
      </c>
    </row>
    <row r="15">
      <c r="B15" s="5"/>
      <c r="C15" s="19"/>
      <c r="D15" s="18"/>
      <c r="E15" s="19"/>
      <c r="F15" s="18"/>
      <c r="G15" s="19"/>
      <c r="H15" s="14"/>
    </row>
    <row r="16">
      <c r="B16" s="5"/>
      <c r="C16" s="20" t="s">
        <v>28</v>
      </c>
      <c r="D16" s="18"/>
      <c r="E16" s="145">
        <f>SUM(E11:F15)</f>
        <v>350000</v>
      </c>
      <c r="F16" s="18"/>
      <c r="G16" s="145">
        <f>SUM(G11:H15)</f>
        <v>2566617</v>
      </c>
      <c r="H16" s="14"/>
      <c r="K16" s="16" t="s">
        <v>126</v>
      </c>
      <c r="L16" s="16" t="s">
        <v>127</v>
      </c>
    </row>
    <row r="17">
      <c r="B17" s="5"/>
      <c r="H17" s="10"/>
      <c r="K17" s="16" t="s">
        <v>128</v>
      </c>
      <c r="L17" s="16">
        <v>400.0</v>
      </c>
      <c r="M17" s="16">
        <v>1280.0</v>
      </c>
    </row>
    <row r="18">
      <c r="B18" s="5"/>
      <c r="C18" s="16" t="s">
        <v>29</v>
      </c>
      <c r="D18" s="16">
        <f>SUM(E16:H16)</f>
        <v>2916617</v>
      </c>
      <c r="E18" s="146" t="s">
        <v>30</v>
      </c>
      <c r="F18" s="147">
        <f>D18/E7</f>
        <v>5833.234</v>
      </c>
      <c r="G18" s="148" t="s">
        <v>31</v>
      </c>
      <c r="H18" s="10"/>
      <c r="L18" s="16">
        <v>100.0</v>
      </c>
    </row>
    <row r="19" ht="23.25" customHeight="1">
      <c r="B19" s="5"/>
      <c r="D19" s="16" t="s">
        <v>129</v>
      </c>
      <c r="E19" s="146"/>
      <c r="G19" s="149">
        <f>F20-F18</f>
        <v>2333.2936</v>
      </c>
      <c r="H19" s="10"/>
    </row>
    <row r="20" ht="47.25" customHeight="1">
      <c r="B20" s="5"/>
      <c r="C20" s="16" t="s">
        <v>32</v>
      </c>
      <c r="D20" s="150">
        <f>D18+(D18*0.4)</f>
        <v>4083263.8</v>
      </c>
      <c r="E20" s="146" t="s">
        <v>33</v>
      </c>
      <c r="F20" s="147">
        <f>D20/500</f>
        <v>8166.5276</v>
      </c>
      <c r="G20" s="148" t="s">
        <v>34</v>
      </c>
      <c r="H20" s="151"/>
      <c r="L20" s="16" t="s">
        <v>130</v>
      </c>
      <c r="M20" s="152"/>
    </row>
    <row r="21" ht="21.0" customHeight="1">
      <c r="B21" s="5"/>
      <c r="E21" s="146"/>
      <c r="H21" s="10"/>
      <c r="L21" s="16" t="s">
        <v>131</v>
      </c>
    </row>
    <row r="22" ht="21.0" customHeight="1">
      <c r="B22" s="5"/>
      <c r="C22" s="16" t="s">
        <v>38</v>
      </c>
      <c r="D22" s="16" t="s">
        <v>39</v>
      </c>
      <c r="E22" s="146" t="s">
        <v>132</v>
      </c>
      <c r="G22" s="149">
        <f>F23-F18</f>
        <v>3888.822667</v>
      </c>
      <c r="H22" s="10"/>
    </row>
    <row r="23" ht="27.75" customHeight="1">
      <c r="B23" s="5"/>
      <c r="C23" s="16" t="s">
        <v>133</v>
      </c>
      <c r="E23" s="153">
        <f>D18/(1-0.4)</f>
        <v>4861028.333</v>
      </c>
      <c r="F23" s="147">
        <f>E23/500</f>
        <v>9722.056667</v>
      </c>
      <c r="G23" s="148" t="s">
        <v>42</v>
      </c>
      <c r="H23" s="151"/>
      <c r="L23" s="16" t="s">
        <v>134</v>
      </c>
    </row>
    <row r="24" ht="15.75" customHeight="1">
      <c r="B24" s="5"/>
      <c r="H24" s="10"/>
    </row>
    <row r="25" ht="15.75" customHeight="1">
      <c r="B25" s="5"/>
      <c r="H25" s="10"/>
    </row>
    <row r="26" ht="15.75" customHeight="1">
      <c r="B26" s="5"/>
      <c r="E26" s="154"/>
      <c r="H26" s="10"/>
    </row>
    <row r="27" ht="15.75" customHeight="1">
      <c r="B27" s="5"/>
      <c r="H27" s="10"/>
      <c r="L27" s="16" t="s">
        <v>135</v>
      </c>
    </row>
    <row r="28" ht="15.75" customHeight="1">
      <c r="B28" s="5"/>
      <c r="H28" s="10"/>
    </row>
    <row r="29" ht="15.0" customHeight="1">
      <c r="B29" s="5"/>
      <c r="C29" s="8" t="s">
        <v>50</v>
      </c>
      <c r="H29" s="7"/>
      <c r="L29" s="16" t="s">
        <v>136</v>
      </c>
      <c r="M29" s="16" t="s">
        <v>137</v>
      </c>
    </row>
    <row r="30" ht="15.75" customHeight="1">
      <c r="B30" s="5"/>
      <c r="H30" s="7"/>
    </row>
    <row r="31" ht="15.75" customHeight="1">
      <c r="B31" s="5"/>
      <c r="H31" s="7"/>
    </row>
    <row r="32" ht="15.75" customHeight="1">
      <c r="B32" s="5"/>
      <c r="H32" s="7"/>
    </row>
    <row r="33" ht="15.75" customHeight="1">
      <c r="B33" s="5"/>
      <c r="C33" s="38"/>
      <c r="D33" s="38"/>
      <c r="E33" s="38"/>
      <c r="F33" s="38"/>
      <c r="G33" s="38"/>
      <c r="H33" s="39"/>
    </row>
    <row r="34" ht="15.75" customHeight="1">
      <c r="B34" s="5"/>
      <c r="C34" s="40" t="s">
        <v>51</v>
      </c>
      <c r="D34" s="41"/>
      <c r="E34" s="42"/>
      <c r="H34" s="10"/>
    </row>
    <row r="35" ht="54.0" customHeight="1">
      <c r="B35" s="5"/>
      <c r="C35" s="43" t="s">
        <v>52</v>
      </c>
      <c r="D35" s="44" t="s">
        <v>53</v>
      </c>
      <c r="E35" s="42"/>
      <c r="H35" s="10"/>
    </row>
    <row r="36" ht="34.5" customHeight="1">
      <c r="B36" s="5"/>
      <c r="C36" s="45" t="s">
        <v>54</v>
      </c>
      <c r="D36" s="46">
        <v>200000.0</v>
      </c>
      <c r="E36" s="47"/>
      <c r="H36" s="10"/>
    </row>
    <row r="37" ht="34.5" customHeight="1">
      <c r="B37" s="5"/>
      <c r="C37" s="48" t="s">
        <v>55</v>
      </c>
      <c r="D37" s="49">
        <v>11.717221081179845</v>
      </c>
      <c r="E37" s="50">
        <f>D36*D37%</f>
        <v>23434.44216</v>
      </c>
      <c r="H37" s="10"/>
    </row>
    <row r="38" ht="34.5" customHeight="1">
      <c r="B38" s="5"/>
      <c r="C38" s="48" t="s">
        <v>56</v>
      </c>
      <c r="D38" s="51">
        <v>12.0</v>
      </c>
      <c r="E38" s="50">
        <f t="shared" ref="E38:E45" si="3">$D$36*D38%</f>
        <v>24000</v>
      </c>
      <c r="H38" s="10"/>
    </row>
    <row r="39" ht="34.5" customHeight="1">
      <c r="B39" s="5"/>
      <c r="C39" s="48" t="s">
        <v>57</v>
      </c>
      <c r="D39" s="49">
        <v>9.309695044500653</v>
      </c>
      <c r="E39" s="50">
        <f t="shared" si="3"/>
        <v>18619.39009</v>
      </c>
      <c r="H39" s="10"/>
    </row>
    <row r="40" ht="34.5" customHeight="1">
      <c r="B40" s="5"/>
      <c r="C40" s="48" t="s">
        <v>58</v>
      </c>
      <c r="D40" s="49">
        <v>0.5199631050734926</v>
      </c>
      <c r="E40" s="50">
        <f t="shared" si="3"/>
        <v>1039.92621</v>
      </c>
      <c r="H40" s="10"/>
    </row>
    <row r="41" ht="34.5" customHeight="1">
      <c r="B41" s="5"/>
      <c r="C41" s="48" t="s">
        <v>59</v>
      </c>
      <c r="D41" s="49">
        <v>9.309695044500653</v>
      </c>
      <c r="E41" s="50">
        <f t="shared" si="3"/>
        <v>18619.39009</v>
      </c>
      <c r="H41" s="10"/>
    </row>
    <row r="42" ht="34.5" customHeight="1">
      <c r="B42" s="5"/>
      <c r="C42" s="48" t="s">
        <v>60</v>
      </c>
      <c r="D42" s="49">
        <v>1.1170841560945972</v>
      </c>
      <c r="E42" s="50">
        <f t="shared" si="3"/>
        <v>2234.168312</v>
      </c>
      <c r="H42" s="10"/>
    </row>
    <row r="43" ht="34.5" customHeight="1">
      <c r="B43" s="5"/>
      <c r="C43" s="48" t="s">
        <v>61</v>
      </c>
      <c r="D43" s="49">
        <v>3.99999559726414</v>
      </c>
      <c r="E43" s="50">
        <f t="shared" si="3"/>
        <v>7999.991195</v>
      </c>
      <c r="H43" s="10"/>
    </row>
    <row r="44" ht="34.5" customHeight="1">
      <c r="B44" s="5"/>
      <c r="C44" s="48" t="s">
        <v>62</v>
      </c>
      <c r="D44" s="49">
        <v>4.166969354757046</v>
      </c>
      <c r="E44" s="50">
        <f t="shared" si="3"/>
        <v>8333.93871</v>
      </c>
      <c r="H44" s="10"/>
    </row>
    <row r="45" ht="34.5" customHeight="1">
      <c r="B45" s="5"/>
      <c r="C45" s="48" t="s">
        <v>63</v>
      </c>
      <c r="D45" s="52">
        <v>8.5</v>
      </c>
      <c r="E45" s="50">
        <f t="shared" si="3"/>
        <v>17000</v>
      </c>
      <c r="H45" s="10"/>
    </row>
    <row r="46" ht="34.5" customHeight="1">
      <c r="B46" s="5"/>
      <c r="C46" s="53" t="s">
        <v>64</v>
      </c>
      <c r="D46" s="54">
        <f>E45+E44+E43+E41+E40+E39+E38+E37</f>
        <v>119047.0785</v>
      </c>
      <c r="E46" s="55"/>
      <c r="F46" s="56">
        <f>D46+D36</f>
        <v>319047.0785</v>
      </c>
      <c r="G46" s="16">
        <f>F46/2</f>
        <v>159523.5392</v>
      </c>
      <c r="H46" s="10"/>
    </row>
    <row r="47" ht="15.75" customHeight="1">
      <c r="B47" s="5"/>
      <c r="H47" s="10"/>
    </row>
    <row r="48" ht="15.75" customHeight="1">
      <c r="B48" s="5"/>
      <c r="H48" s="10"/>
    </row>
    <row r="49" ht="15.75" customHeight="1">
      <c r="B49" s="5"/>
      <c r="C49" s="16" t="s">
        <v>65</v>
      </c>
      <c r="H49" s="10"/>
    </row>
    <row r="50" ht="15.75" customHeight="1">
      <c r="B50" s="5"/>
      <c r="H50" s="10"/>
    </row>
    <row r="51" ht="15.75" customHeight="1">
      <c r="B51" s="5"/>
      <c r="C51" s="12" t="s">
        <v>66</v>
      </c>
      <c r="D51" s="13"/>
      <c r="E51" s="13"/>
      <c r="F51" s="13"/>
      <c r="G51" s="13"/>
      <c r="H51" s="14"/>
    </row>
    <row r="52" ht="15.75" customHeight="1">
      <c r="B52" s="5"/>
      <c r="C52" s="17" t="s">
        <v>67</v>
      </c>
      <c r="D52" s="13"/>
      <c r="E52" s="13"/>
      <c r="F52" s="13"/>
      <c r="G52" s="13"/>
      <c r="H52" s="14"/>
    </row>
    <row r="53" ht="15.75" customHeight="1">
      <c r="B53" s="5"/>
      <c r="C53" s="19"/>
      <c r="D53" s="18"/>
      <c r="E53" s="17" t="s">
        <v>68</v>
      </c>
      <c r="F53" s="18"/>
      <c r="G53" s="17" t="s">
        <v>69</v>
      </c>
      <c r="H53" s="14"/>
    </row>
    <row r="54" ht="15.75" customHeight="1">
      <c r="B54" s="5"/>
      <c r="C54" s="20" t="s">
        <v>70</v>
      </c>
      <c r="D54" s="18"/>
      <c r="E54" s="19" t="s">
        <v>71</v>
      </c>
      <c r="F54" s="18"/>
      <c r="G54" s="19">
        <v>1500000.0</v>
      </c>
      <c r="H54" s="14"/>
    </row>
    <row r="55" ht="15.75" customHeight="1">
      <c r="B55" s="5"/>
      <c r="C55" s="20" t="s">
        <v>72</v>
      </c>
      <c r="D55" s="18"/>
      <c r="E55" s="19"/>
      <c r="F55" s="18"/>
      <c r="G55" s="19"/>
      <c r="H55" s="14"/>
    </row>
    <row r="56" ht="15.75" customHeight="1">
      <c r="B56" s="5"/>
      <c r="C56" s="20" t="s">
        <v>73</v>
      </c>
      <c r="D56" s="18"/>
      <c r="E56" s="19"/>
      <c r="F56" s="18"/>
      <c r="G56" s="19"/>
      <c r="H56" s="14"/>
    </row>
    <row r="57" ht="15.75" customHeight="1">
      <c r="B57" s="5"/>
      <c r="C57" s="20" t="s">
        <v>74</v>
      </c>
      <c r="D57" s="18"/>
      <c r="E57" s="19"/>
      <c r="F57" s="18"/>
      <c r="G57" s="19"/>
      <c r="H57" s="14"/>
    </row>
    <row r="58" ht="15.75" customHeight="1">
      <c r="B58" s="5"/>
      <c r="C58" s="20" t="s">
        <v>75</v>
      </c>
      <c r="D58" s="18"/>
      <c r="E58" s="19"/>
      <c r="F58" s="18"/>
      <c r="G58" s="19"/>
      <c r="H58" s="14"/>
    </row>
    <row r="59" ht="15.75" customHeight="1">
      <c r="B59" s="5"/>
      <c r="C59" s="20" t="s">
        <v>76</v>
      </c>
      <c r="D59" s="18"/>
      <c r="E59" s="19"/>
      <c r="F59" s="18"/>
      <c r="G59" s="19"/>
      <c r="H59" s="14"/>
    </row>
    <row r="60" ht="15.75" customHeight="1">
      <c r="B60" s="5"/>
      <c r="C60" s="57" t="s">
        <v>28</v>
      </c>
      <c r="D60" s="18"/>
      <c r="E60" s="19"/>
      <c r="F60" s="18"/>
      <c r="G60" s="19"/>
      <c r="H60" s="14"/>
    </row>
    <row r="61" ht="15.75" customHeight="1">
      <c r="B61" s="5"/>
      <c r="H61" s="10"/>
    </row>
    <row r="62" ht="15.75" customHeight="1">
      <c r="B62" s="5"/>
      <c r="C62" s="58" t="s">
        <v>77</v>
      </c>
      <c r="H62" s="7"/>
    </row>
    <row r="63" ht="15.75" customHeight="1">
      <c r="B63" s="5"/>
      <c r="H63" s="7"/>
    </row>
    <row r="64" ht="15.75" customHeight="1">
      <c r="B64" s="5"/>
      <c r="H64" s="10"/>
    </row>
    <row r="65" ht="15.75" customHeight="1">
      <c r="B65" s="5"/>
      <c r="C65" s="12" t="s">
        <v>78</v>
      </c>
      <c r="D65" s="13"/>
      <c r="E65" s="13"/>
      <c r="F65" s="13"/>
      <c r="G65" s="13"/>
      <c r="H65" s="14"/>
    </row>
    <row r="66" ht="15.75" customHeight="1">
      <c r="B66" s="5"/>
      <c r="C66" s="17" t="s">
        <v>67</v>
      </c>
      <c r="D66" s="13"/>
      <c r="E66" s="13"/>
      <c r="F66" s="13"/>
      <c r="G66" s="13"/>
      <c r="H66" s="14"/>
    </row>
    <row r="67" ht="15.75" customHeight="1">
      <c r="B67" s="5"/>
      <c r="C67" s="19"/>
      <c r="D67" s="18"/>
      <c r="E67" s="17" t="s">
        <v>69</v>
      </c>
      <c r="F67" s="18"/>
      <c r="G67" s="17" t="s">
        <v>79</v>
      </c>
      <c r="H67" s="14"/>
    </row>
    <row r="68" ht="15.75" customHeight="1">
      <c r="B68" s="5"/>
      <c r="C68" s="20" t="s">
        <v>80</v>
      </c>
      <c r="D68" s="18"/>
      <c r="E68" s="19">
        <v>5000000.0</v>
      </c>
      <c r="F68" s="18"/>
      <c r="G68" s="19"/>
      <c r="H68" s="14"/>
    </row>
    <row r="69" ht="15.75" customHeight="1">
      <c r="B69" s="5"/>
      <c r="C69" s="20" t="s">
        <v>81</v>
      </c>
      <c r="D69" s="18"/>
      <c r="E69" s="19">
        <v>600000.0</v>
      </c>
      <c r="F69" s="18"/>
      <c r="G69" s="19">
        <v>100000.0</v>
      </c>
      <c r="H69" s="14"/>
    </row>
    <row r="70" ht="15.75" customHeight="1">
      <c r="B70" s="5"/>
      <c r="C70" s="20" t="s">
        <v>82</v>
      </c>
      <c r="D70" s="18"/>
      <c r="E70" s="19"/>
      <c r="F70" s="18"/>
      <c r="G70" s="19"/>
      <c r="H70" s="14"/>
    </row>
    <row r="71" ht="15.75" customHeight="1">
      <c r="B71" s="5"/>
      <c r="C71" s="20" t="s">
        <v>83</v>
      </c>
      <c r="D71" s="18"/>
      <c r="E71" s="19"/>
      <c r="F71" s="18"/>
      <c r="G71" s="19">
        <v>7.0</v>
      </c>
      <c r="H71" s="14"/>
    </row>
    <row r="72" ht="15.75" customHeight="1">
      <c r="B72" s="5"/>
      <c r="C72" s="57" t="s">
        <v>28</v>
      </c>
      <c r="D72" s="18"/>
      <c r="E72" s="19"/>
      <c r="F72" s="18"/>
      <c r="G72" s="19"/>
      <c r="H72" s="14"/>
    </row>
    <row r="73" ht="15.75" customHeight="1">
      <c r="B73" s="5"/>
      <c r="H73" s="10"/>
    </row>
    <row r="74" ht="15.75" customHeight="1">
      <c r="B74" s="5"/>
      <c r="H74" s="10"/>
    </row>
    <row r="75" ht="15.75" customHeight="1">
      <c r="B75" s="5"/>
      <c r="C75" s="58" t="s">
        <v>84</v>
      </c>
      <c r="H75" s="7"/>
    </row>
    <row r="76" ht="15.75" customHeight="1">
      <c r="B76" s="5"/>
      <c r="H76" s="7"/>
    </row>
    <row r="77" ht="15.75" customHeight="1">
      <c r="B77" s="5"/>
      <c r="H77" s="10"/>
    </row>
    <row r="78" ht="15.75" customHeight="1">
      <c r="B78" s="5"/>
      <c r="C78" s="59" t="s">
        <v>85</v>
      </c>
      <c r="D78" s="60"/>
      <c r="E78" s="60"/>
      <c r="F78" s="47"/>
      <c r="H78" s="10"/>
    </row>
    <row r="79" ht="15.75" customHeight="1">
      <c r="B79" s="5"/>
      <c r="C79" s="61" t="s">
        <v>86</v>
      </c>
      <c r="D79" s="62">
        <v>600000.0</v>
      </c>
      <c r="E79" s="13"/>
      <c r="F79" s="14"/>
      <c r="H79" s="10"/>
    </row>
    <row r="80" ht="24.75" customHeight="1">
      <c r="B80" s="5"/>
      <c r="C80" s="63" t="s">
        <v>87</v>
      </c>
      <c r="D80" s="64" t="s">
        <v>88</v>
      </c>
      <c r="E80" s="64" t="s">
        <v>89</v>
      </c>
      <c r="F80" s="65" t="s">
        <v>90</v>
      </c>
      <c r="H80" s="10"/>
    </row>
    <row r="81" ht="24.75" customHeight="1">
      <c r="B81" s="5"/>
      <c r="C81" s="5" t="s">
        <v>138</v>
      </c>
      <c r="D81" s="51"/>
      <c r="E81" s="66">
        <v>2916617.0</v>
      </c>
      <c r="F81" s="67">
        <f t="shared" ref="F81:F88" si="4">D81-E81</f>
        <v>-2916617</v>
      </c>
      <c r="H81" s="10"/>
    </row>
    <row r="82" ht="24.75" customHeight="1">
      <c r="B82" s="5"/>
      <c r="C82" s="48" t="s">
        <v>139</v>
      </c>
      <c r="D82" s="49"/>
      <c r="E82" s="66">
        <v>200000.0</v>
      </c>
      <c r="F82" s="67">
        <f t="shared" si="4"/>
        <v>-200000</v>
      </c>
      <c r="H82" s="10"/>
    </row>
    <row r="83" ht="24.75" customHeight="1">
      <c r="B83" s="5"/>
      <c r="C83" s="48" t="s">
        <v>140</v>
      </c>
      <c r="D83" s="49"/>
      <c r="E83" s="66">
        <v>250000.0</v>
      </c>
      <c r="F83" s="67">
        <f t="shared" si="4"/>
        <v>-250000</v>
      </c>
      <c r="H83" s="10"/>
    </row>
    <row r="84" ht="24.75" customHeight="1">
      <c r="B84" s="5"/>
      <c r="C84" s="48" t="s">
        <v>141</v>
      </c>
      <c r="D84" s="49"/>
      <c r="E84" s="66">
        <v>150000.0</v>
      </c>
      <c r="F84" s="67">
        <f t="shared" si="4"/>
        <v>-150000</v>
      </c>
      <c r="H84" s="10"/>
    </row>
    <row r="85" ht="24.75" customHeight="1">
      <c r="B85" s="5"/>
      <c r="C85" s="48" t="s">
        <v>142</v>
      </c>
      <c r="D85" s="49">
        <v>4861000.0</v>
      </c>
      <c r="E85" s="66"/>
      <c r="F85" s="67">
        <f t="shared" si="4"/>
        <v>4861000</v>
      </c>
      <c r="H85" s="10"/>
    </row>
    <row r="86" ht="24.75" customHeight="1">
      <c r="B86" s="5"/>
      <c r="C86" s="48"/>
      <c r="D86" s="49"/>
      <c r="E86" s="66"/>
      <c r="F86" s="67">
        <f t="shared" si="4"/>
        <v>0</v>
      </c>
      <c r="H86" s="10"/>
    </row>
    <row r="87" ht="24.75" customHeight="1">
      <c r="B87" s="5"/>
      <c r="C87" s="48"/>
      <c r="D87" s="49"/>
      <c r="E87" s="66"/>
      <c r="F87" s="67">
        <f t="shared" si="4"/>
        <v>0</v>
      </c>
      <c r="H87" s="10"/>
    </row>
    <row r="88" ht="24.75" customHeight="1">
      <c r="B88" s="5"/>
      <c r="C88" s="48"/>
      <c r="D88" s="52"/>
      <c r="E88" s="66"/>
      <c r="F88" s="67">
        <f t="shared" si="4"/>
        <v>0</v>
      </c>
      <c r="H88" s="10"/>
    </row>
    <row r="89" ht="29.25" customHeight="1">
      <c r="B89" s="5"/>
      <c r="C89" s="68"/>
      <c r="D89" s="69"/>
      <c r="E89" s="70" t="s">
        <v>95</v>
      </c>
      <c r="F89" s="71">
        <f>D79+F81+F82+F83+F84+F85+F86+F87+F88</f>
        <v>1944383</v>
      </c>
      <c r="H89" s="10"/>
    </row>
    <row r="90" ht="15.75" customHeight="1">
      <c r="B90" s="5"/>
      <c r="H90" s="10"/>
    </row>
    <row r="91" ht="15.75" customHeight="1">
      <c r="B91" s="5"/>
      <c r="H91" s="10"/>
    </row>
    <row r="92" ht="15.75" customHeight="1">
      <c r="B92" s="5"/>
      <c r="H92" s="10"/>
    </row>
    <row r="93" ht="15.75" customHeight="1">
      <c r="B93" s="5"/>
      <c r="H93" s="10"/>
    </row>
    <row r="94" ht="15.75" customHeight="1">
      <c r="B94" s="5"/>
      <c r="H94" s="10"/>
    </row>
    <row r="95" ht="15.75" customHeight="1">
      <c r="B95" s="5"/>
      <c r="H95" s="10"/>
    </row>
    <row r="96" ht="15.75" customHeight="1">
      <c r="B96" s="5"/>
      <c r="H96" s="10"/>
    </row>
    <row r="97" ht="15.75" customHeight="1">
      <c r="B97" s="5"/>
      <c r="H97" s="10"/>
    </row>
    <row r="98" ht="15.75" customHeight="1">
      <c r="B98" s="5"/>
      <c r="C98" s="59" t="s">
        <v>96</v>
      </c>
      <c r="D98" s="60"/>
      <c r="E98" s="60"/>
      <c r="F98" s="47"/>
      <c r="H98" s="72"/>
    </row>
    <row r="99" ht="15.75" customHeight="1">
      <c r="B99" s="5"/>
      <c r="C99" s="63" t="s">
        <v>67</v>
      </c>
      <c r="D99" s="64" t="s">
        <v>97</v>
      </c>
      <c r="E99" s="64" t="s">
        <v>98</v>
      </c>
      <c r="F99" s="65" t="s">
        <v>99</v>
      </c>
      <c r="H99" s="10"/>
    </row>
    <row r="100" ht="15.75" customHeight="1">
      <c r="B100" s="5"/>
      <c r="C100" s="5"/>
      <c r="D100" s="51"/>
      <c r="E100" s="66"/>
      <c r="F100" s="67">
        <f t="shared" ref="F100:F107" si="5">D100-E100</f>
        <v>0</v>
      </c>
      <c r="H100" s="10"/>
    </row>
    <row r="101" ht="15.75" customHeight="1">
      <c r="B101" s="5"/>
      <c r="C101" s="48"/>
      <c r="D101" s="49"/>
      <c r="E101" s="66"/>
      <c r="F101" s="67">
        <f t="shared" si="5"/>
        <v>0</v>
      </c>
      <c r="H101" s="10"/>
    </row>
    <row r="102" ht="15.75" customHeight="1">
      <c r="B102" s="5"/>
      <c r="C102" s="48"/>
      <c r="D102" s="49"/>
      <c r="E102" s="66"/>
      <c r="F102" s="67">
        <f t="shared" si="5"/>
        <v>0</v>
      </c>
      <c r="H102" s="10"/>
      <c r="M102" s="73"/>
    </row>
    <row r="103" ht="15.75" customHeight="1">
      <c r="B103" s="5"/>
      <c r="C103" s="48"/>
      <c r="D103" s="49"/>
      <c r="E103" s="66"/>
      <c r="F103" s="67">
        <f t="shared" si="5"/>
        <v>0</v>
      </c>
      <c r="H103" s="72"/>
      <c r="M103" s="74"/>
      <c r="N103" s="74"/>
      <c r="O103" s="74"/>
      <c r="P103" s="74"/>
    </row>
    <row r="104" ht="15.75" customHeight="1">
      <c r="B104" s="5"/>
      <c r="C104" s="48"/>
      <c r="D104" s="49"/>
      <c r="E104" s="66"/>
      <c r="F104" s="67">
        <f t="shared" si="5"/>
        <v>0</v>
      </c>
      <c r="H104" s="10"/>
      <c r="M104" s="74"/>
      <c r="N104" s="74"/>
      <c r="O104" s="74"/>
      <c r="P104" s="74"/>
    </row>
    <row r="105" ht="15.75" customHeight="1">
      <c r="B105" s="5"/>
      <c r="C105" s="48"/>
      <c r="D105" s="49"/>
      <c r="E105" s="66"/>
      <c r="F105" s="67">
        <f t="shared" si="5"/>
        <v>0</v>
      </c>
      <c r="H105" s="10"/>
      <c r="M105" s="74"/>
      <c r="N105" s="74"/>
      <c r="O105" s="74"/>
      <c r="P105" s="74"/>
    </row>
    <row r="106" ht="15.75" customHeight="1">
      <c r="B106" s="5"/>
      <c r="C106" s="48"/>
      <c r="D106" s="49"/>
      <c r="E106" s="66"/>
      <c r="F106" s="67">
        <f t="shared" si="5"/>
        <v>0</v>
      </c>
      <c r="H106" s="10"/>
    </row>
    <row r="107" ht="15.75" customHeight="1">
      <c r="B107" s="5"/>
      <c r="C107" s="48"/>
      <c r="D107" s="52"/>
      <c r="E107" s="66"/>
      <c r="F107" s="67">
        <f t="shared" si="5"/>
        <v>0</v>
      </c>
      <c r="H107" s="10"/>
    </row>
    <row r="108" ht="15.75" customHeight="1">
      <c r="B108" s="5"/>
      <c r="C108" s="68"/>
      <c r="D108" s="69"/>
      <c r="E108" s="70"/>
      <c r="F108" s="71"/>
      <c r="H108" s="10"/>
    </row>
    <row r="109" ht="15.75" customHeight="1">
      <c r="B109" s="5"/>
      <c r="C109" s="75"/>
      <c r="H109" s="10"/>
    </row>
    <row r="110" ht="15.75" customHeight="1">
      <c r="B110" s="5"/>
      <c r="H110" s="10"/>
    </row>
    <row r="111" ht="15.75" customHeight="1">
      <c r="B111" s="5"/>
      <c r="H111" s="10"/>
    </row>
    <row r="112" ht="15.75" customHeight="1">
      <c r="B112" s="5"/>
      <c r="H112" s="10"/>
    </row>
    <row r="113" ht="15.75" customHeight="1">
      <c r="B113" s="5"/>
      <c r="H113" s="10"/>
    </row>
    <row r="114" ht="15.75" customHeight="1">
      <c r="B114" s="5"/>
      <c r="H114" s="10"/>
    </row>
    <row r="115" ht="15.75" customHeight="1">
      <c r="B115" s="5"/>
      <c r="H115" s="10"/>
    </row>
    <row r="116" ht="15.75" customHeight="1">
      <c r="B116" s="5"/>
      <c r="H116" s="10"/>
    </row>
    <row r="117" ht="15.75" customHeight="1">
      <c r="B117" s="5"/>
      <c r="C117" s="75"/>
      <c r="H117" s="10"/>
    </row>
    <row r="118" ht="15.75" customHeight="1">
      <c r="B118" s="5"/>
      <c r="C118" s="75"/>
      <c r="H118" s="10"/>
    </row>
    <row r="119" ht="15.75" customHeight="1">
      <c r="B119" s="5"/>
      <c r="C119" s="75"/>
      <c r="H119" s="10"/>
    </row>
    <row r="120" ht="15.75" customHeight="1">
      <c r="B120" s="5"/>
      <c r="C120" s="75"/>
      <c r="H120" s="10"/>
    </row>
    <row r="121" ht="15.75" customHeight="1">
      <c r="B121" s="5"/>
      <c r="C121" s="75"/>
      <c r="H121" s="10"/>
    </row>
    <row r="122" ht="15.75" customHeight="1">
      <c r="B122" s="5"/>
      <c r="C122" s="75"/>
      <c r="H122" s="10"/>
    </row>
    <row r="123" ht="15.75" customHeight="1">
      <c r="B123" s="5"/>
      <c r="C123" s="75"/>
      <c r="H123" s="10"/>
    </row>
    <row r="124" ht="15.75" customHeight="1">
      <c r="B124" s="5"/>
      <c r="C124" s="75"/>
      <c r="H124" s="10"/>
    </row>
    <row r="125" ht="15.75" customHeight="1">
      <c r="B125" s="5"/>
      <c r="C125" s="75"/>
      <c r="H125" s="10"/>
    </row>
    <row r="126" ht="15.75" customHeight="1">
      <c r="B126" s="5"/>
      <c r="H126" s="10"/>
    </row>
    <row r="127" ht="15.75" customHeight="1">
      <c r="B127" s="76"/>
      <c r="C127" s="77"/>
      <c r="D127" s="77"/>
      <c r="E127" s="77"/>
      <c r="F127" s="77"/>
      <c r="G127" s="77"/>
      <c r="H127" s="78"/>
    </row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4">
    <mergeCell ref="E54:F54"/>
    <mergeCell ref="G54:H54"/>
    <mergeCell ref="D46:E46"/>
    <mergeCell ref="C51:H51"/>
    <mergeCell ref="C52:H52"/>
    <mergeCell ref="C53:D53"/>
    <mergeCell ref="E53:F53"/>
    <mergeCell ref="G53:H53"/>
    <mergeCell ref="C54:D54"/>
    <mergeCell ref="E57:F57"/>
    <mergeCell ref="G57:H57"/>
    <mergeCell ref="C55:D55"/>
    <mergeCell ref="E55:F55"/>
    <mergeCell ref="G55:H55"/>
    <mergeCell ref="C56:D56"/>
    <mergeCell ref="E56:F56"/>
    <mergeCell ref="G56:H56"/>
    <mergeCell ref="C57:D57"/>
    <mergeCell ref="E60:F60"/>
    <mergeCell ref="G60:H60"/>
    <mergeCell ref="C58:D58"/>
    <mergeCell ref="E58:F58"/>
    <mergeCell ref="G58:H58"/>
    <mergeCell ref="C59:D59"/>
    <mergeCell ref="E59:F59"/>
    <mergeCell ref="G59:H59"/>
    <mergeCell ref="C60:D60"/>
    <mergeCell ref="E68:F68"/>
    <mergeCell ref="G68:H68"/>
    <mergeCell ref="C62:H63"/>
    <mergeCell ref="C65:H65"/>
    <mergeCell ref="C66:H66"/>
    <mergeCell ref="C67:D67"/>
    <mergeCell ref="E67:F67"/>
    <mergeCell ref="G67:H67"/>
    <mergeCell ref="C68:D68"/>
    <mergeCell ref="E71:F71"/>
    <mergeCell ref="G71:H71"/>
    <mergeCell ref="C69:D69"/>
    <mergeCell ref="E69:F69"/>
    <mergeCell ref="G69:H69"/>
    <mergeCell ref="C70:D70"/>
    <mergeCell ref="E70:F70"/>
    <mergeCell ref="G70:H70"/>
    <mergeCell ref="C71:D71"/>
    <mergeCell ref="D2:H2"/>
    <mergeCell ref="D3:H3"/>
    <mergeCell ref="D4:H4"/>
    <mergeCell ref="C5:H5"/>
    <mergeCell ref="C8:H8"/>
    <mergeCell ref="C9:D9"/>
    <mergeCell ref="E9:H9"/>
    <mergeCell ref="E12:F12"/>
    <mergeCell ref="G12:H12"/>
    <mergeCell ref="C10:D10"/>
    <mergeCell ref="E10:F10"/>
    <mergeCell ref="G10:H10"/>
    <mergeCell ref="C11:D11"/>
    <mergeCell ref="E11:F11"/>
    <mergeCell ref="G11:H11"/>
    <mergeCell ref="C12:D12"/>
    <mergeCell ref="E15:F15"/>
    <mergeCell ref="G15:H15"/>
    <mergeCell ref="C13:D13"/>
    <mergeCell ref="E13:F13"/>
    <mergeCell ref="G13:H13"/>
    <mergeCell ref="C14:D14"/>
    <mergeCell ref="E14:F14"/>
    <mergeCell ref="G14:H14"/>
    <mergeCell ref="C15:D15"/>
    <mergeCell ref="C16:D16"/>
    <mergeCell ref="E16:F16"/>
    <mergeCell ref="G16:H16"/>
    <mergeCell ref="C29:H32"/>
    <mergeCell ref="C34:E34"/>
    <mergeCell ref="D35:E35"/>
    <mergeCell ref="D36:E36"/>
    <mergeCell ref="C72:D72"/>
    <mergeCell ref="E72:F72"/>
    <mergeCell ref="G72:H72"/>
    <mergeCell ref="C75:H76"/>
    <mergeCell ref="C78:F78"/>
    <mergeCell ref="D79:F79"/>
    <mergeCell ref="C98:F98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3">
      <c r="C3" s="152">
        <v>0.4</v>
      </c>
      <c r="E3" s="16" t="s">
        <v>35</v>
      </c>
      <c r="F3" s="16" t="s">
        <v>143</v>
      </c>
    </row>
    <row r="5">
      <c r="C5" s="16">
        <v>80.0</v>
      </c>
      <c r="F5" s="16" t="s">
        <v>144</v>
      </c>
    </row>
    <row r="10">
      <c r="E10" s="77"/>
      <c r="F10" s="77"/>
      <c r="G10" s="77"/>
      <c r="H10" s="77"/>
      <c r="I10" s="77"/>
      <c r="J10" s="77"/>
      <c r="K10" s="77"/>
      <c r="L10" s="7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GLADYS V</dc:creator>
</cp:coreProperties>
</file>